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2SERVERVISDC\Usuarios\TeGestion\REYES\RECURSOS HUMANOS\AA Procesos Estabilizacion 2022\2. Bases especificas Estabiklizacion Visitelche\"/>
    </mc:Choice>
  </mc:AlternateContent>
  <xr:revisionPtr revIDLastSave="0" documentId="13_ncr:1_{3C87B257-343C-4820-99F1-52EC11D3E33F}" xr6:coauthVersionLast="45" xr6:coauthVersionMax="45" xr10:uidLastSave="{00000000-0000-0000-0000-000000000000}"/>
  <workbookProtection workbookAlgorithmName="SHA-512" workbookHashValue="PN5beVxYtYaFMOcpEkJWxWH0YLJts49yg+qX6s0dSpQZHvX22yxOslcGuDHl2yV0VR4gcr8WjHHb9SDNHBCdqA==" workbookSaltValue="wTQRHKnqTepERh5uNYhzbQ==" workbookSpinCount="100000" lockStructure="1"/>
  <bookViews>
    <workbookView xWindow="-120" yWindow="-120" windowWidth="29040" windowHeight="15840" xr2:uid="{00000000-000D-0000-FFFF-FFFF00000000}"/>
  </bookViews>
  <sheets>
    <sheet name="BAREMACIÓN" sheetId="1" r:id="rId1"/>
    <sheet name="Hoja2" sheetId="2" state="hidden" r:id="rId2"/>
  </sheets>
  <definedNames>
    <definedName name="_xlnm.Print_Area" localSheetId="0">BAREMACIÓN!$B$1:$F$86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2" i="1" l="1"/>
  <c r="F81" i="1" l="1"/>
  <c r="F82" i="1"/>
  <c r="F83" i="1"/>
  <c r="F84" i="1"/>
  <c r="F85" i="1"/>
  <c r="F80" i="1"/>
  <c r="F75" i="1"/>
  <c r="F73" i="1" s="1"/>
  <c r="F71" i="1"/>
  <c r="F70" i="1"/>
  <c r="F69" i="1"/>
  <c r="F61" i="1"/>
  <c r="F60" i="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E52" i="1"/>
  <c r="E77" i="1" l="1"/>
  <c r="F77" i="1" s="1"/>
  <c r="F66" i="1"/>
  <c r="F63" i="1" s="1"/>
  <c r="F53" i="1"/>
  <c r="F54" i="1" s="1"/>
  <c r="F52" i="1"/>
  <c r="F19" i="1" s="1"/>
  <c r="E17" i="1" l="1"/>
  <c r="F16" i="1"/>
  <c r="F13" i="1"/>
  <c r="E10" i="1" l="1"/>
  <c r="F10" i="1" s="1"/>
  <c r="F17" i="1"/>
  <c r="F86" i="1" l="1"/>
  <c r="F4" i="1"/>
</calcChain>
</file>

<file path=xl/sharedStrings.xml><?xml version="1.0" encoding="utf-8"?>
<sst xmlns="http://schemas.openxmlformats.org/spreadsheetml/2006/main" count="82" uniqueCount="57">
  <si>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</si>
  <si>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</si>
  <si>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</si>
  <si>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</si>
  <si>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</si>
  <si>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</si>
  <si>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</si>
  <si>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</si>
  <si>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</si>
  <si>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</si>
  <si>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</si>
  <si>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</si>
  <si>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</si>
  <si>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</si>
  <si>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</si>
  <si>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</si>
  <si>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</si>
  <si>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</si>
  <si>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</si>
  <si>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</si>
  <si>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</si>
  <si>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</si>
  <si>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</si>
  <si>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</si>
  <si>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</si>
  <si>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</si>
  <si>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</si>
  <si>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EXPERIENCIA / ANTIGÜEDAD. Máximo: 60 puntos.</t>
  </si>
  <si>
    <t>Número de días completos:</t>
  </si>
  <si>
    <t>Tít. Est. Of. Doc. Reconocido como MECES 4</t>
  </si>
  <si>
    <t>Tít. Est. Of. Máster, Lic., Gdo., Ing. O Arq. / MECES 3</t>
  </si>
  <si>
    <t>Tít. Est. Of. Dipl., Gdo.,Ing Téc. O Arq. Téc. MECES 2</t>
  </si>
  <si>
    <t>Tít. TSFP reconocido como MECES 1 o equivalente</t>
  </si>
  <si>
    <t>Tit. Bach, AUM25-40 o 45 años, CFGM o equivalente</t>
  </si>
  <si>
    <t>Tit. ESO o equivalente</t>
  </si>
  <si>
    <t>Superación de ejercicios</t>
  </si>
  <si>
    <t xml:space="preserve">Proceso selectivo completo </t>
  </si>
  <si>
    <t>Proceso selectivo al que se presentó / Ejercicio superado</t>
  </si>
  <si>
    <t>Ejercicio superado</t>
  </si>
  <si>
    <t>Distintas de la requerida para el puesto y de igual o superior nivel con arreglo a la siguiente escala: Titulación que sirve como requisito de acceso a la convocatoria, 0 puntos. Titulo de estudios oficiales de doctor, reconocido como nivel MECES 4, 2 puntos. Título de estudios oficiales de máster, licenciatura, grado, ingeniería o arquitectura reconocidos como nivel MECES 3, 1,60 puntos. Título de estudios oficiales de diplomatura, grado, ingeniería técnica o arquitectura técnica reconocidos como nivel MECES 2, 1,20 puntos. Título de técnico superior de formación profesional reconocido como nivel MECES 1 o equivalente académico, 0,80 puntos. Título bachilerato, acceso univesidad mayores de 25, 40 o 45 años, ciclos formativos grado medio o equivalente, 0,40 puntos. Título de graduado en educación secundaria obligatoria (ESO) o equivalente académico, 0,20 puntos.</t>
  </si>
  <si>
    <t>OTROS MÉRITOS. Máximo: 40 puntos.</t>
  </si>
  <si>
    <t>B. Antigüedad otras Administraciones Públicas.</t>
  </si>
  <si>
    <t xml:space="preserve">A. Cursos de Formación y Perfeccionamiento. Máximo 28 puntos. </t>
  </si>
  <si>
    <t>C. Titulaciones Académicas. Máximo 2 puntos.</t>
  </si>
  <si>
    <t>D. Conocimientos de Valenciano. Máximo 1 punto.</t>
  </si>
  <si>
    <t>E. Conocimientos de Idiomas Comunitarios. Máximo 1 punto.</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</si>
  <si>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0,30 puntos)</t>
  </si>
  <si>
    <t>Títulación requisito de acceso a convocatoria</t>
  </si>
  <si>
    <t>Grado Elemental B1</t>
  </si>
  <si>
    <t>BAREMO DE MÉRITOS DE LA FASE DE CONCURSO (ESTABILIZACIÓN)</t>
  </si>
  <si>
    <t xml:space="preserve"> - Grado superior C2: 1,00 puntos
 - Grado Medio C1: 0,75 puntos
 - Nivel B2: 0,50 puntos
 - Grado elemental B1: 0,25 puntos
 - Nivel oral A2: 0,10 puntos</t>
  </si>
  <si>
    <t xml:space="preserve"> - Nivel C2: 1,00 puntos
 - Nivel C1: 0,75 puntos
 - Nivel B2: 0,50 puntos
 - Nivel B1: 0,25 puntos
 - Nivel A2: 0,15 puntos
 - Nivel A1: 0,05 puntos</t>
  </si>
  <si>
    <t xml:space="preserve">A. Antigüedad Visitelche. </t>
  </si>
  <si>
    <t>Servicios prestados en Visitelche en plazas de igual o análoga 
denominación, pertenecientes a la misma escala, subescala o categoría 
profesional, grupo y subgrupo de titulación, que la plaza a la que se opta, a 
razón de 0,00822 puntos por día trabajado</t>
  </si>
  <si>
    <t>B. Superación de ejercicios en procesos selectivos de Visitelche anteriores a la publicación de las presentes Bases Generales. Máximo 8 puntos.</t>
  </si>
  <si>
    <r>
      <t xml:space="preserve">Haber superado un proceso selectivo completo de funcionarios de carrera de Visitelche en plazas iguales a las convocadas o de análoga denominación: 8 puntos Por cada </t>
    </r>
    <r>
      <rPr>
        <b/>
        <u/>
        <sz val="8"/>
        <rFont val="Calibri"/>
        <family val="2"/>
        <scheme val="minor"/>
      </rPr>
      <t>ejercicio de carácter eliminatorio</t>
    </r>
    <r>
      <rPr>
        <b/>
        <sz val="8"/>
        <rFont val="Calibri"/>
        <family val="2"/>
        <scheme val="minor"/>
      </rPr>
      <t xml:space="preserve"> superado en anteriores procesos selectivos de Visitelche en plazas iguales a las convocadas o de análoga denominación: 3 puntos</t>
    </r>
  </si>
  <si>
    <t>Servicios prestados en el Ayuntamiento de Elche, otras Administraciones públicas o en el sector público local de Visitelche  y/o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</si>
</sst>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4">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7" fillId="0" borderId="4" xfId="0" applyFont="1" applyBorder="1"/>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twoCellAnchor editAs="oneCell">
    <xdr:from>
      <xdr:col>1</xdr:col>
      <xdr:colOff>80596</xdr:colOff>
      <xdr:row>1</xdr:row>
      <xdr:rowOff>0</xdr:rowOff>
    </xdr:from>
    <xdr:to>
      <xdr:col>2</xdr:col>
      <xdr:colOff>412384</xdr:colOff>
      <xdr:row>2</xdr:row>
      <xdr:rowOff>209550</xdr:rowOff>
    </xdr:to>
    <xdr:pic>
      <xdr:nvPicPr>
        <xdr:cNvPr id="7" name="Imagen 6">
          <a:extLst>
            <a:ext uri="{FF2B5EF4-FFF2-40B4-BE49-F238E27FC236}">
              <a16:creationId xmlns:a16="http://schemas.microsoft.com/office/drawing/2014/main" id="{6FF97E5F-6932-4BA3-88E1-C27B50AF1A2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5520" t="27206" r="21339" b="35661"/>
        <a:stretch>
          <a:fillRect/>
        </a:stretch>
      </xdr:blipFill>
      <xdr:spPr bwMode="auto">
        <a:xfrm>
          <a:off x="421909" y="190500"/>
          <a:ext cx="1419225" cy="4000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I12" sqref="I12"/>
    </sheetView>
  </sheetViews>
  <sheetFormatPr baseColWidth="10" defaultRowHeight="15" x14ac:dyDescent="0.25"/>
  <cols>
    <col min="1" max="1" width="5.140625" customWidth="1"/>
    <col min="2" max="2" width="16.2851562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49</v>
      </c>
      <c r="C4" s="33"/>
      <c r="D4" s="33"/>
      <c r="E4" s="33"/>
      <c r="F4" s="58">
        <f>F10+F17</f>
        <v>0</v>
      </c>
    </row>
    <row r="5" spans="2:6" x14ac:dyDescent="0.25">
      <c r="B5" s="3"/>
      <c r="C5" s="4"/>
      <c r="D5" s="4"/>
      <c r="E5" s="4"/>
      <c r="F5" s="5"/>
    </row>
    <row r="6" spans="2:6" s="23" customFormat="1" ht="18.75" x14ac:dyDescent="0.3">
      <c r="B6" s="70" t="s">
        <v>25</v>
      </c>
      <c r="C6" s="73"/>
      <c r="D6" s="73"/>
      <c r="E6" s="4"/>
      <c r="F6" s="5"/>
    </row>
    <row r="7" spans="2:6" ht="18.75" x14ac:dyDescent="0.3">
      <c r="B7" s="70" t="s">
        <v>20</v>
      </c>
      <c r="C7" s="73"/>
      <c r="D7" s="73"/>
      <c r="E7" s="4"/>
      <c r="F7" s="5"/>
    </row>
    <row r="8" spans="2:6" ht="18.75" x14ac:dyDescent="0.3">
      <c r="B8" s="70" t="s">
        <v>21</v>
      </c>
      <c r="C8" s="73"/>
      <c r="D8" s="73"/>
      <c r="E8" s="4"/>
      <c r="F8" s="5"/>
    </row>
    <row r="9" spans="2:6" ht="15.75" thickBot="1" x14ac:dyDescent="0.3">
      <c r="B9" s="3"/>
      <c r="C9" s="4"/>
      <c r="D9" s="4"/>
      <c r="E9" s="4"/>
      <c r="F9" s="5"/>
    </row>
    <row r="10" spans="2:6" ht="19.5" thickBot="1" x14ac:dyDescent="0.35">
      <c r="B10" s="16" t="s">
        <v>27</v>
      </c>
      <c r="C10" s="39"/>
      <c r="D10" s="39"/>
      <c r="E10" s="40">
        <f>SUM(F13+F16)</f>
        <v>0</v>
      </c>
      <c r="F10" s="49">
        <f>IF(E10&lt;60,E10,60)</f>
        <v>0</v>
      </c>
    </row>
    <row r="11" spans="2:6" x14ac:dyDescent="0.25">
      <c r="B11" s="8" t="s">
        <v>52</v>
      </c>
      <c r="C11" s="9"/>
      <c r="D11" s="9"/>
      <c r="E11" s="9"/>
      <c r="F11" s="22"/>
    </row>
    <row r="12" spans="2:6" ht="55.5" customHeight="1" x14ac:dyDescent="0.25">
      <c r="B12" s="3"/>
      <c r="C12" s="18" t="s">
        <v>53</v>
      </c>
      <c r="D12" s="4"/>
      <c r="E12" s="4"/>
      <c r="F12" s="11"/>
    </row>
    <row r="13" spans="2:6" ht="15.75" thickBot="1" x14ac:dyDescent="0.3">
      <c r="B13" s="6"/>
      <c r="C13" s="7"/>
      <c r="D13" s="7" t="s">
        <v>28</v>
      </c>
      <c r="E13" s="60"/>
      <c r="F13" s="55">
        <f>E13*0.00822</f>
        <v>0</v>
      </c>
    </row>
    <row r="14" spans="2:6" x14ac:dyDescent="0.25">
      <c r="B14" s="8" t="s">
        <v>41</v>
      </c>
      <c r="C14" s="9"/>
      <c r="D14" s="9"/>
      <c r="E14" s="9"/>
      <c r="F14" s="22"/>
    </row>
    <row r="15" spans="2:6" ht="72" customHeight="1" x14ac:dyDescent="0.25">
      <c r="B15" s="3"/>
      <c r="C15" s="37" t="s">
        <v>56</v>
      </c>
      <c r="D15" s="4"/>
      <c r="E15" s="4"/>
      <c r="F15" s="11"/>
    </row>
    <row r="16" spans="2:6" ht="15.75" thickBot="1" x14ac:dyDescent="0.3">
      <c r="B16" s="6"/>
      <c r="C16" s="7"/>
      <c r="D16" s="7" t="s">
        <v>28</v>
      </c>
      <c r="E16" s="60"/>
      <c r="F16" s="55">
        <f>E16*0.002</f>
        <v>0</v>
      </c>
    </row>
    <row r="17" spans="2:6" ht="19.5" thickBot="1" x14ac:dyDescent="0.35">
      <c r="B17" s="16" t="s">
        <v>40</v>
      </c>
      <c r="C17" s="38"/>
      <c r="D17" s="38"/>
      <c r="E17" s="47">
        <f>SUM(F19+F54+F63+F73+F77)</f>
        <v>0</v>
      </c>
      <c r="F17" s="49">
        <f>IF(E17&lt;40,E17,40)</f>
        <v>0</v>
      </c>
    </row>
    <row r="18" spans="2:6" s="29" customFormat="1" ht="18.75" hidden="1" x14ac:dyDescent="0.3">
      <c r="B18" s="2"/>
      <c r="C18" s="4"/>
      <c r="D18" s="4"/>
      <c r="E18" s="4"/>
      <c r="F18" s="5"/>
    </row>
    <row r="19" spans="2:6" s="29" customFormat="1" ht="15.75" x14ac:dyDescent="0.25">
      <c r="B19" s="3" t="s">
        <v>42</v>
      </c>
      <c r="C19" s="4"/>
      <c r="D19" s="4"/>
      <c r="E19" s="4"/>
      <c r="F19" s="50">
        <f>IF(F52&lt;28,F52,28)</f>
        <v>0</v>
      </c>
    </row>
    <row r="20" spans="2:6" s="29" customFormat="1" ht="112.5" x14ac:dyDescent="0.25">
      <c r="B20" s="3"/>
      <c r="C20" s="34" t="s">
        <v>46</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E22*0.3</f>
        <v>0</v>
      </c>
    </row>
    <row r="23" spans="2:6" s="29" customFormat="1" x14ac:dyDescent="0.25">
      <c r="B23" s="61"/>
      <c r="C23" s="62"/>
      <c r="D23" s="62"/>
      <c r="E23" s="63"/>
      <c r="F23" s="54">
        <f t="shared" ref="F23:F51" si="0">E23*0.3</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SUM(F59:F61)</f>
        <v>0</v>
      </c>
    </row>
    <row r="54" spans="2:6" ht="15.75" x14ac:dyDescent="0.25">
      <c r="B54" s="71" t="s">
        <v>54</v>
      </c>
      <c r="C54" s="72"/>
      <c r="D54" s="72"/>
      <c r="E54" s="4"/>
      <c r="F54" s="51">
        <f>IF(F53&lt;8,F53,8)</f>
        <v>0</v>
      </c>
    </row>
    <row r="55" spans="2:6" x14ac:dyDescent="0.25">
      <c r="B55" s="71"/>
      <c r="C55" s="72"/>
      <c r="D55" s="72"/>
      <c r="E55" s="4"/>
      <c r="F55" s="5"/>
    </row>
    <row r="56" spans="2:6" ht="56.25" x14ac:dyDescent="0.25">
      <c r="B56" s="35"/>
      <c r="C56" s="69" t="s">
        <v>55</v>
      </c>
      <c r="D56" s="36"/>
      <c r="E56" s="4"/>
      <c r="F56" s="5"/>
    </row>
    <row r="57" spans="2:6" x14ac:dyDescent="0.25">
      <c r="B57" s="3"/>
      <c r="C57" s="4"/>
      <c r="D57" s="4"/>
      <c r="E57" s="4"/>
      <c r="F57" s="5"/>
    </row>
    <row r="58" spans="2:6" x14ac:dyDescent="0.25">
      <c r="B58" s="14" t="s">
        <v>7</v>
      </c>
      <c r="C58" s="15" t="s">
        <v>37</v>
      </c>
      <c r="D58" s="15" t="s">
        <v>35</v>
      </c>
      <c r="E58" s="4"/>
      <c r="F58" s="5"/>
    </row>
    <row r="59" spans="2:6"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1" t="s">
        <v>43</v>
      </c>
      <c r="C63" s="72"/>
      <c r="D63" s="72"/>
      <c r="E63" s="4"/>
      <c r="F63" s="52">
        <f>IF(F66&lt;2,F66,2)</f>
        <v>0</v>
      </c>
    </row>
    <row r="64" spans="2:6" s="29" customFormat="1" ht="136.5" customHeight="1" x14ac:dyDescent="0.25">
      <c r="B64" s="3"/>
      <c r="C64" s="34" t="s">
        <v>39</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SUM(F69:F71)</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1" t="s">
        <v>44</v>
      </c>
      <c r="C73" s="72"/>
      <c r="D73" s="72"/>
      <c r="E73" s="4"/>
      <c r="F73" s="51">
        <f>IF(F75&lt;1,F75,1)</f>
        <v>0</v>
      </c>
    </row>
    <row r="74" spans="2:6" ht="60.75" x14ac:dyDescent="0.25">
      <c r="B74" s="3"/>
      <c r="C74" s="18" t="s">
        <v>50</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45</v>
      </c>
      <c r="C77" s="4"/>
      <c r="D77" s="4"/>
      <c r="E77" s="48">
        <f>SUM(F80:F85)</f>
        <v>0</v>
      </c>
      <c r="F77" s="51">
        <f>IF(E77&lt;1,E77,1)</f>
        <v>0</v>
      </c>
    </row>
    <row r="78" spans="2:6" ht="72.75" x14ac:dyDescent="0.25">
      <c r="B78" s="3"/>
      <c r="C78" s="18" t="s">
        <v>51</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LhpL8WNmJUwq9FuZlDJ/+CB3D8WOS/lVu5vFdhvdW8lSOn9Fg0vP2n1FKsX2bSHU16nlvz85MJhBfAdrmNOqUw==" saltValue="0HljOYJrt/W2MlJjFsVrLA=="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57 B69:B72 B66 B62 B22:B51 B53" xr:uid="{00000000-0002-0000-0000-000000000000}">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57 C22:C51 C53" xr:uid="{00000000-0002-0000-0000-000001000000}"/>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xr:uid="{00000000-0002-0000-0000-000002000000}"/>
    <dataValidation type="whole" allowBlank="1" showInputMessage="1" showErrorMessage="1" errorTitle="Curso no válido" error="El curso no cumple con el número de horas mínimo para ser valorado." promptTitle="Duración del curso" prompt="Introduzca número de horas del curso." sqref="E22:E51 E53:E63" xr:uid="{00000000-0002-0000-0000-000003000000}">
      <formula1>15</formula1>
      <formula2>5000</formula2>
    </dataValidation>
    <dataValidation type="whole" operator="greaterThan" allowBlank="1" showInputMessage="1" showErrorMessage="1" sqref="E13 E16" xr:uid="{00000000-0002-0000-0000-000004000000}">
      <formula1>0</formula1>
    </dataValidation>
  </dataValidations>
  <pageMargins left="0.70866141732283472" right="0.70866141732283472" top="0.74803149606299213" bottom="0.74803149606299213" header="0.31496062992125984" footer="0.31496062992125984"/>
  <pageSetup paperSize="9" scale="71" fitToHeight="5" orientation="portrait" blackAndWhite="1"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5000000}">
          <x14:formula1>
            <xm:f>Hoja2!$A$38:$A$40</xm:f>
          </x14:formula1>
          <xm:sqref>D59:D61</xm:sqref>
        </x14:dataValidation>
        <x14:dataValidation type="list" allowBlank="1" showInputMessage="1" showErrorMessage="1" promptTitle="Titulación" prompt="Selección nivel titulación" xr:uid="{00000000-0002-0000-0000-000006000000}">
          <x14:formula1>
            <xm:f>Hoja2!$A$10:$A$17</xm:f>
          </x14:formula1>
          <xm:sqref>D69:D72</xm:sqref>
        </x14:dataValidation>
        <x14:dataValidation type="list" allowBlank="1" showInputMessage="1" showErrorMessage="1" xr:uid="{00000000-0002-0000-0000-000007000000}">
          <x14:formula1>
            <xm:f>Hoja2!$A$20:$A$25</xm:f>
          </x14:formula1>
          <xm:sqref>D75</xm:sqref>
        </x14:dataValidation>
        <x14:dataValidation type="list" allowBlank="1" showInputMessage="1" showErrorMessage="1" xr:uid="{00000000-0002-0000-0000-000008000000}">
          <x14:formula1>
            <xm:f>Hoja2!$A$29:$A$35</xm:f>
          </x14:formula1>
          <xm:sqref>D80:D85</xm:sqref>
        </x14:dataValidation>
        <x14:dataValidation type="list" allowBlank="1" showInputMessage="1" showErrorMessage="1" promptTitle="Titulación" prompt="Selección nivel titulación" xr:uid="{00000000-0002-0000-0000-000009000000}">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40"/>
  <sheetViews>
    <sheetView topLeftCell="A7" workbookViewId="0">
      <selection activeCell="B38" sqref="B38:B40"/>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47</v>
      </c>
      <c r="B11" s="53">
        <v>0</v>
      </c>
    </row>
    <row r="12" spans="1:2" x14ac:dyDescent="0.25">
      <c r="A12" t="s">
        <v>29</v>
      </c>
      <c r="B12" s="53">
        <v>2</v>
      </c>
    </row>
    <row r="13" spans="1:2" x14ac:dyDescent="0.25">
      <c r="A13" t="s">
        <v>30</v>
      </c>
      <c r="B13" s="53">
        <v>1.6</v>
      </c>
    </row>
    <row r="14" spans="1:2" x14ac:dyDescent="0.25">
      <c r="A14" t="s">
        <v>31</v>
      </c>
      <c r="B14" s="53">
        <v>1.2</v>
      </c>
    </row>
    <row r="15" spans="1:2" x14ac:dyDescent="0.25">
      <c r="A15" t="s">
        <v>32</v>
      </c>
      <c r="B15" s="53">
        <v>0.8</v>
      </c>
    </row>
    <row r="16" spans="1:2" s="26" customFormat="1" x14ac:dyDescent="0.25">
      <c r="A16" t="s">
        <v>33</v>
      </c>
      <c r="B16" s="53">
        <v>0.4</v>
      </c>
    </row>
    <row r="17" spans="1:2" s="26" customFormat="1" x14ac:dyDescent="0.25">
      <c r="A17" s="26" t="s">
        <v>34</v>
      </c>
      <c r="B17" s="53">
        <v>0.2</v>
      </c>
    </row>
    <row r="18" spans="1:2" x14ac:dyDescent="0.25">
      <c r="A18" s="26"/>
      <c r="B18" s="27"/>
    </row>
    <row r="19" spans="1:2" x14ac:dyDescent="0.25">
      <c r="A19" s="21" t="s">
        <v>4</v>
      </c>
      <c r="B19" s="28"/>
    </row>
    <row r="20" spans="1:2" x14ac:dyDescent="0.25">
      <c r="A20" t="s">
        <v>0</v>
      </c>
      <c r="B20" s="53">
        <v>0</v>
      </c>
    </row>
    <row r="21" spans="1:2" x14ac:dyDescent="0.25">
      <c r="A21" t="s">
        <v>5</v>
      </c>
      <c r="B21" s="53">
        <v>1</v>
      </c>
    </row>
    <row r="22" spans="1:2" x14ac:dyDescent="0.25">
      <c r="A22" t="s">
        <v>9</v>
      </c>
      <c r="B22" s="53">
        <v>0.75</v>
      </c>
    </row>
    <row r="23" spans="1:2" x14ac:dyDescent="0.25">
      <c r="A23" t="s">
        <v>6</v>
      </c>
      <c r="B23" s="53">
        <v>0.5</v>
      </c>
    </row>
    <row r="24" spans="1:2" x14ac:dyDescent="0.25">
      <c r="A24" t="s">
        <v>48</v>
      </c>
      <c r="B24" s="53">
        <v>0.25</v>
      </c>
    </row>
    <row r="25" spans="1:2" x14ac:dyDescent="0.25">
      <c r="A25" t="s">
        <v>8</v>
      </c>
      <c r="B25" s="53">
        <v>0.1</v>
      </c>
    </row>
    <row r="28" spans="1:2" x14ac:dyDescent="0.25">
      <c r="A28" s="21" t="s">
        <v>10</v>
      </c>
      <c r="B28" s="20"/>
    </row>
    <row r="29" spans="1:2" x14ac:dyDescent="0.25">
      <c r="A29" t="s">
        <v>0</v>
      </c>
      <c r="B29" s="53">
        <v>0</v>
      </c>
    </row>
    <row r="30" spans="1:2" x14ac:dyDescent="0.25">
      <c r="A30" t="s">
        <v>11</v>
      </c>
      <c r="B30" s="53">
        <v>1</v>
      </c>
    </row>
    <row r="31" spans="1:2" x14ac:dyDescent="0.25">
      <c r="A31" s="29" t="s">
        <v>12</v>
      </c>
      <c r="B31" s="53">
        <v>0.75</v>
      </c>
    </row>
    <row r="32" spans="1:2" x14ac:dyDescent="0.25">
      <c r="A32" s="29" t="s">
        <v>13</v>
      </c>
      <c r="B32" s="53">
        <v>0.5</v>
      </c>
    </row>
    <row r="33" spans="1:2" x14ac:dyDescent="0.25">
      <c r="A33" t="s">
        <v>14</v>
      </c>
      <c r="B33" s="53">
        <v>0.25</v>
      </c>
    </row>
    <row r="34" spans="1:2" x14ac:dyDescent="0.25">
      <c r="A34" t="s">
        <v>15</v>
      </c>
      <c r="B34" s="53">
        <v>0.15</v>
      </c>
    </row>
    <row r="35" spans="1:2" x14ac:dyDescent="0.25">
      <c r="A35" t="s">
        <v>16</v>
      </c>
      <c r="B35" s="53">
        <v>0.05</v>
      </c>
    </row>
    <row r="37" spans="1:2" s="26" customFormat="1" x14ac:dyDescent="0.25">
      <c r="A37" s="21" t="s">
        <v>35</v>
      </c>
      <c r="B37" s="28"/>
    </row>
    <row r="38" spans="1:2" x14ac:dyDescent="0.25">
      <c r="A38" s="26" t="s">
        <v>0</v>
      </c>
      <c r="B38" s="53">
        <v>0</v>
      </c>
    </row>
    <row r="39" spans="1:2" x14ac:dyDescent="0.25">
      <c r="A39" t="s">
        <v>36</v>
      </c>
      <c r="B39" s="53">
        <v>8</v>
      </c>
    </row>
    <row r="40" spans="1:2" x14ac:dyDescent="0.25">
      <c r="A40" t="s">
        <v>38</v>
      </c>
      <c r="B40" s="53">
        <v>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Mª Reyes Torres</cp:lastModifiedBy>
  <cp:lastPrinted>2022-11-23T12:41:23Z</cp:lastPrinted>
  <dcterms:created xsi:type="dcterms:W3CDTF">2022-05-05T11:54:51Z</dcterms:created>
  <dcterms:modified xsi:type="dcterms:W3CDTF">2022-12-12T12:38:58Z</dcterms:modified>
</cp:coreProperties>
</file>