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21. FICHAS BAREMOS CONCURSOS\04. BAREMACIÓN EXCEL - ESTABILIZACIÓN\AUTOBAREMACION COL ESTABILIZACION\"/>
    </mc:Choice>
  </mc:AlternateContent>
  <workbookProtection workbookAlgorithmName="SHA-512" workbookHashValue="zv4znJXd8ttjdiZ31M+Sn7Rsv54X6UK3cwHahQ83NCLSi2lBXBzNC4SIj+6DQC9SHxUx9wFTHisGjhjKamUwrg==" workbookSaltValue="V1OMbHmmwfElvqjMT+r4JA==" workbookSpinCount="100000" lockStructure="1"/>
  <bookViews>
    <workbookView xWindow="0" yWindow="0" windowWidth="21600" windowHeight="963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81" i="1" l="1"/>
  <c r="F82" i="1"/>
  <c r="F83" i="1"/>
  <c r="F84" i="1"/>
  <c r="F85" i="1"/>
  <c r="F80" i="1"/>
  <c r="F75" i="1"/>
  <c r="F73" i="1" s="1"/>
  <c r="F71" i="1"/>
  <c r="F70" i="1"/>
  <c r="F69" i="1"/>
  <c r="F61" i="1"/>
  <c r="F60" i="1"/>
  <c r="F59" i="1"/>
  <c r="E52" i="1"/>
  <c r="E77" i="1" l="1"/>
  <c r="F77" i="1" s="1"/>
  <c r="F66" i="1"/>
  <c r="F63" i="1" s="1"/>
  <c r="F53" i="1"/>
  <c r="F54" i="1" s="1"/>
  <c r="F52" i="1"/>
  <c r="F19" i="1" s="1"/>
  <c r="E17" i="1" l="1"/>
  <c r="F17" i="1" s="1"/>
  <c r="F16" i="1"/>
  <c r="F13" i="1"/>
  <c r="E10" i="1" l="1"/>
  <c r="F10" i="1" s="1"/>
  <c r="F87" i="1" l="1"/>
  <c r="F4" i="1"/>
</calcChain>
</file>

<file path=xl/sharedStrings.xml><?xml version="1.0" encoding="utf-8"?>
<sst xmlns="http://schemas.openxmlformats.org/spreadsheetml/2006/main" count="82" uniqueCount="58">
  <si>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</si>
  <si>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</si>
  <si>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</si>
  <si>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</si>
  <si>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</si>
  <si>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</si>
  <si>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</si>
  <si>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</si>
  <si>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</si>
  <si>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</si>
  <si>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</si>
  <si>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</si>
  <si>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</si>
  <si>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</si>
  <si>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</si>
  <si>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</si>
  <si>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</si>
  <si>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</si>
  <si>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</si>
  <si>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</si>
  <si>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</si>
  <si>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</si>
  <si>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</si>
  <si>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</si>
  <si>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</si>
  <si>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</si>
  <si>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</si>
  <si>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</si>
  <si>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</si>
  <si>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</si>
  <si>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</si>
  <si>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</si>
  <si>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</si>
  <si>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</si>
  <si>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</si>
  <si>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</si>
  <si>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</si>
  <si>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</si>
  <si>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</si>
  <si>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</si>
  <si>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</si>
  <si>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</si>
  <si>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</si>
  <si>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</si>
  <si>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</si>
  <si>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</si>
  <si>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</si>
  <si>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</si>
  <si>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puntos.</t>
  </si>
  <si>
    <t>Haber superado un proceso selectivo completo de funcionarios de carrera del Ayuntamiento de Elche en plazas iguales a las convocadas: 1 punto Por cada ejercicio superado en anteriores procesos selectivos del Ayuntamiento de Elche en plazas iguales a las convocadas: 0,25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</si>
  <si>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bachilerato, acceso univesidad mayores de 25, 40 o 45 años, ciclos formativos grado medio o equivalente, 0,10 puntos. Título de graduado en educación secundaria obligatoria (ESO) o equivalente académico, 0,05 puntos.</t>
  </si>
  <si>
    <t xml:space="preserve"> - Nivel C2: 0,25 puntos
- Nivel C1: 0,20 puntos
- Nivel B2: 0,15 puntos
- Nivel B1: 0,10 puntos
- Nivel A2: 0,05 puntos
- Nivel A1: 0,025 puntos</t>
  </si>
  <si>
    <t>BAREMO DE MÉRITOS DE LA FASE DE CONCURSO (ESTABILIZACIÓN)</t>
  </si>
  <si>
    <t>AYUDANTA/E DE JARDINERÍA 9 C.O.L. (ESTABILIZACIÓN)</t>
  </si>
  <si>
    <t>C. Titulaciones Académicas. Máximo 0,50 puntos.</t>
  </si>
  <si>
    <t>D. Conocimientos de Valenciano. Máximo 0,25 punto.</t>
  </si>
  <si>
    <t xml:space="preserve"> - Grado superior C2: 0,25 puntos
- Grado Medio C1: 0,20 puntos
- Nivel B2: 0,15 puntos
- Grado elemental B1: 0,10 puntos
- Nivel oral A2: 0,05 puntos</t>
  </si>
  <si>
    <t>E. Conocimientos de Idiomas Comunitarios. Máximo 0,25 punto.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</si>
</sst>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
    <numFmt numFmtId="169" formatCode="0.00000"/>
  </numFmts>
  <fonts count="15"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FFFF00"/>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2">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0" fillId="3" borderId="13" xfId="0" applyFill="1" applyBorder="1" applyProtection="1">
      <protection locked="0"/>
    </xf>
    <xf numFmtId="0" fontId="0" fillId="3" borderId="4" xfId="0" applyFill="1" applyBorder="1" applyProtection="1">
      <protection locked="0"/>
    </xf>
    <xf numFmtId="0" fontId="0" fillId="3" borderId="0" xfId="0" applyFill="1" applyBorder="1" applyProtection="1">
      <protection locked="0"/>
    </xf>
    <xf numFmtId="0" fontId="7" fillId="3" borderId="0" xfId="0" applyFont="1" applyFill="1" applyBorder="1" applyProtection="1">
      <protection locked="0"/>
    </xf>
    <xf numFmtId="0" fontId="0" fillId="3" borderId="14" xfId="0" applyFill="1" applyBorder="1" applyProtection="1">
      <protection locked="0"/>
    </xf>
    <xf numFmtId="0" fontId="0" fillId="3" borderId="7" xfId="0" applyFill="1" applyBorder="1" applyProtection="1">
      <protection locked="0"/>
    </xf>
    <xf numFmtId="0" fontId="10" fillId="0" borderId="0" xfId="0" applyFont="1" applyBorder="1" applyAlignment="1">
      <alignment wrapText="1"/>
    </xf>
    <xf numFmtId="0" fontId="2" fillId="5" borderId="0" xfId="0" applyFont="1" applyFill="1"/>
    <xf numFmtId="0" fontId="0" fillId="5" borderId="0" xfId="0" applyFill="1"/>
    <xf numFmtId="0" fontId="11" fillId="5" borderId="0" xfId="0" applyFont="1" applyFill="1"/>
    <xf numFmtId="166" fontId="2" fillId="0" borderId="11" xfId="0" applyNumberFormat="1" applyFont="1" applyBorder="1"/>
    <xf numFmtId="0" fontId="0" fillId="3" borderId="0" xfId="0" applyFill="1" applyBorder="1" applyAlignment="1" applyProtection="1">
      <alignment horizontal="left"/>
      <protection locked="0"/>
    </xf>
    <xf numFmtId="0" fontId="0" fillId="0" borderId="0" xfId="0"/>
    <xf numFmtId="0" fontId="10" fillId="3" borderId="0" xfId="0" applyFont="1" applyFill="1" applyBorder="1" applyProtection="1">
      <protection locked="0"/>
    </xf>
    <xf numFmtId="0" fontId="10" fillId="3" borderId="13" xfId="0" applyFont="1" applyFill="1" applyBorder="1" applyProtection="1">
      <protection locked="0"/>
    </xf>
    <xf numFmtId="0" fontId="2" fillId="0" borderId="14" xfId="0" applyFont="1" applyBorder="1"/>
    <xf numFmtId="0" fontId="2" fillId="0" borderId="13" xfId="0" applyFont="1" applyBorder="1"/>
    <xf numFmtId="0" fontId="0" fillId="0" borderId="0" xfId="0"/>
    <xf numFmtId="2" fontId="0" fillId="0" borderId="0" xfId="0" applyNumberFormat="1"/>
    <xf numFmtId="165" fontId="0" fillId="0" borderId="5" xfId="0" applyNumberFormat="1" applyBorder="1"/>
    <xf numFmtId="2" fontId="0" fillId="5" borderId="0" xfId="0" applyNumberFormat="1" applyFill="1"/>
    <xf numFmtId="165" fontId="0" fillId="0" borderId="12" xfId="0" applyNumberFormat="1" applyBorder="1"/>
    <xf numFmtId="0" fontId="0" fillId="0" borderId="0" xfId="0"/>
    <xf numFmtId="0" fontId="0" fillId="0" borderId="1" xfId="0" applyBorder="1"/>
    <xf numFmtId="0" fontId="0" fillId="0" borderId="2" xfId="0" applyBorder="1"/>
    <xf numFmtId="0" fontId="0" fillId="0" borderId="3" xfId="0" applyBorder="1"/>
    <xf numFmtId="0" fontId="9" fillId="0" borderId="4" xfId="0" applyFont="1"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165" fontId="8" fillId="0" borderId="8" xfId="0" applyNumberFormat="1" applyFont="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0" fillId="0" borderId="0" xfId="0" applyNumberFormat="1"/>
    <xf numFmtId="169" fontId="9" fillId="0" borderId="5" xfId="0" applyNumberFormat="1" applyFont="1" applyBorder="1"/>
    <xf numFmtId="169" fontId="4" fillId="0" borderId="17" xfId="0" applyNumberFormat="1" applyFont="1" applyBorder="1"/>
    <xf numFmtId="169" fontId="14" fillId="0" borderId="5" xfId="0" applyNumberFormat="1" applyFont="1" applyBorder="1"/>
    <xf numFmtId="169" fontId="13" fillId="0" borderId="5" xfId="0" applyNumberFormat="1" applyFont="1" applyBorder="1"/>
    <xf numFmtId="169" fontId="0" fillId="0" borderId="5" xfId="0" applyNumberForma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17097</xdr:colOff>
      <xdr:row>0</xdr:row>
      <xdr:rowOff>95250</xdr:rowOff>
    </xdr:from>
    <xdr:to>
      <xdr:col>2</xdr:col>
      <xdr:colOff>1103313</xdr:colOff>
      <xdr:row>2</xdr:row>
      <xdr:rowOff>388938</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358410" y="95250"/>
          <a:ext cx="2070466" cy="674688"/>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7"/>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7" sqref="C7:D7"/>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41"/>
      <c r="C1" s="42"/>
      <c r="D1" s="42"/>
      <c r="E1" s="42"/>
      <c r="F1" s="43"/>
    </row>
    <row r="2" spans="2:6" x14ac:dyDescent="0.25">
      <c r="B2" s="3"/>
      <c r="C2" s="4"/>
      <c r="D2" s="4"/>
      <c r="E2" s="4"/>
      <c r="F2" s="5"/>
    </row>
    <row r="3" spans="2:6" ht="42" customHeight="1" x14ac:dyDescent="0.25">
      <c r="B3" s="3"/>
      <c r="C3" s="4"/>
      <c r="D3" s="4"/>
      <c r="E3" s="4"/>
      <c r="F3" s="5"/>
    </row>
    <row r="4" spans="2:6" ht="21" x14ac:dyDescent="0.35">
      <c r="B4" s="44" t="s">
        <v>52</v>
      </c>
      <c r="C4" s="45"/>
      <c r="D4" s="45"/>
      <c r="E4" s="45"/>
      <c r="F4" s="63">
        <f>F10+F17</f>
        <v>0</v>
      </c>
    </row>
    <row r="5" spans="2:6" x14ac:dyDescent="0.25">
      <c r="B5" s="3"/>
      <c r="C5" s="4"/>
      <c r="D5" s="4"/>
      <c r="E5" s="4"/>
      <c r="F5" s="5"/>
    </row>
    <row r="6" spans="2:6" s="30" customFormat="1" ht="18.75" x14ac:dyDescent="0.3">
      <c r="B6" s="14" t="s">
        <v>25</v>
      </c>
      <c r="C6" s="70" t="s">
        <v>53</v>
      </c>
      <c r="D6" s="70"/>
      <c r="E6" s="4"/>
      <c r="F6" s="5"/>
    </row>
    <row r="7" spans="2:6" ht="18.75" x14ac:dyDescent="0.3">
      <c r="B7" s="14" t="s">
        <v>20</v>
      </c>
      <c r="C7" s="71"/>
      <c r="D7" s="71"/>
      <c r="E7" s="4"/>
      <c r="F7" s="5"/>
    </row>
    <row r="8" spans="2:6" ht="18.75" x14ac:dyDescent="0.3">
      <c r="B8" s="14" t="s">
        <v>21</v>
      </c>
      <c r="C8" s="71"/>
      <c r="D8" s="71"/>
      <c r="E8" s="4"/>
      <c r="F8" s="5"/>
    </row>
    <row r="9" spans="2:6" ht="15.75" thickBot="1" x14ac:dyDescent="0.3">
      <c r="B9" s="3"/>
      <c r="C9" s="4"/>
      <c r="D9" s="4"/>
      <c r="E9" s="4"/>
      <c r="F9" s="5"/>
    </row>
    <row r="10" spans="2:6" ht="19.5" thickBot="1" x14ac:dyDescent="0.35">
      <c r="B10" s="16" t="s">
        <v>44</v>
      </c>
      <c r="C10" s="51"/>
      <c r="D10" s="51"/>
      <c r="E10" s="52">
        <f>SUM(F13+F16)</f>
        <v>0</v>
      </c>
      <c r="F10" s="64">
        <f>IF(E10&lt;36,E10,36)</f>
        <v>0</v>
      </c>
    </row>
    <row r="11" spans="2:6" x14ac:dyDescent="0.25">
      <c r="B11" s="8" t="s">
        <v>40</v>
      </c>
      <c r="C11" s="9"/>
      <c r="D11" s="9"/>
      <c r="E11" s="9"/>
      <c r="F11" s="28"/>
    </row>
    <row r="12" spans="2:6" ht="55.5" customHeight="1" x14ac:dyDescent="0.25">
      <c r="B12" s="3"/>
      <c r="C12" s="24" t="s">
        <v>27</v>
      </c>
      <c r="D12" s="4"/>
      <c r="E12" s="4"/>
      <c r="F12" s="11"/>
    </row>
    <row r="13" spans="2:6" ht="15.75" thickBot="1" x14ac:dyDescent="0.3">
      <c r="B13" s="6"/>
      <c r="C13" s="7"/>
      <c r="D13" s="7" t="s">
        <v>29</v>
      </c>
      <c r="E13" s="23"/>
      <c r="F13" s="53">
        <f>E13*0.00822</f>
        <v>0</v>
      </c>
    </row>
    <row r="14" spans="2:6" x14ac:dyDescent="0.25">
      <c r="B14" s="8" t="s">
        <v>41</v>
      </c>
      <c r="C14" s="9"/>
      <c r="D14" s="9"/>
      <c r="E14" s="9"/>
      <c r="F14" s="28"/>
    </row>
    <row r="15" spans="2:6" ht="72" customHeight="1" x14ac:dyDescent="0.25">
      <c r="B15" s="3"/>
      <c r="C15" s="49" t="s">
        <v>28</v>
      </c>
      <c r="D15" s="4"/>
      <c r="E15" s="4"/>
      <c r="F15" s="11"/>
    </row>
    <row r="16" spans="2:6" ht="15.75" thickBot="1" x14ac:dyDescent="0.3">
      <c r="B16" s="6"/>
      <c r="C16" s="7"/>
      <c r="D16" s="7" t="s">
        <v>29</v>
      </c>
      <c r="E16" s="23"/>
      <c r="F16" s="53">
        <f>E16*0.002</f>
        <v>0</v>
      </c>
    </row>
    <row r="17" spans="2:6" ht="19.5" thickBot="1" x14ac:dyDescent="0.35">
      <c r="B17" s="16" t="s">
        <v>45</v>
      </c>
      <c r="C17" s="50"/>
      <c r="D17" s="50"/>
      <c r="E17" s="60">
        <f>SUM(F19+F54+F63+F73+F77)</f>
        <v>0</v>
      </c>
      <c r="F17" s="64">
        <f>IF(E17&lt;4,E17,4)</f>
        <v>0</v>
      </c>
    </row>
    <row r="18" spans="2:6" s="40" customFormat="1" ht="18.75" x14ac:dyDescent="0.3">
      <c r="B18" s="2"/>
      <c r="C18" s="4"/>
      <c r="D18" s="4"/>
      <c r="E18" s="4"/>
      <c r="F18" s="5"/>
    </row>
    <row r="19" spans="2:6" s="40" customFormat="1" ht="15.75" x14ac:dyDescent="0.25">
      <c r="B19" s="3" t="s">
        <v>46</v>
      </c>
      <c r="C19" s="4"/>
      <c r="D19" s="4"/>
      <c r="E19" s="4"/>
      <c r="F19" s="65">
        <f>IF(F52&lt;2,F52,2)</f>
        <v>0</v>
      </c>
    </row>
    <row r="20" spans="2:6" s="40" customFormat="1" ht="112.5" x14ac:dyDescent="0.25">
      <c r="B20" s="3"/>
      <c r="C20" s="46" t="s">
        <v>47</v>
      </c>
      <c r="D20" s="4"/>
      <c r="E20" s="4"/>
      <c r="F20" s="5"/>
    </row>
    <row r="21" spans="2:6" s="40" customFormat="1" x14ac:dyDescent="0.25">
      <c r="B21" s="14" t="s">
        <v>7</v>
      </c>
      <c r="C21" s="15" t="s">
        <v>2</v>
      </c>
      <c r="D21" s="15" t="s">
        <v>24</v>
      </c>
      <c r="E21" s="15" t="s">
        <v>3</v>
      </c>
      <c r="F21" s="12"/>
    </row>
    <row r="22" spans="2:6" s="40" customFormat="1" x14ac:dyDescent="0.25">
      <c r="B22" s="19"/>
      <c r="C22" s="29"/>
      <c r="D22" s="29"/>
      <c r="E22" s="20"/>
      <c r="F22" s="37">
        <f>E22*0.1</f>
        <v>0</v>
      </c>
    </row>
    <row r="23" spans="2:6" s="40" customFormat="1" x14ac:dyDescent="0.25">
      <c r="B23" s="19"/>
      <c r="C23" s="29"/>
      <c r="D23" s="29"/>
      <c r="E23" s="20"/>
      <c r="F23" s="37">
        <f t="shared" ref="F23:F51" si="0">E23*0.1</f>
        <v>0</v>
      </c>
    </row>
    <row r="24" spans="2:6" s="40" customFormat="1" x14ac:dyDescent="0.25">
      <c r="B24" s="19"/>
      <c r="C24" s="29"/>
      <c r="D24" s="29"/>
      <c r="E24" s="20"/>
      <c r="F24" s="37">
        <f t="shared" si="0"/>
        <v>0</v>
      </c>
    </row>
    <row r="25" spans="2:6" s="40" customFormat="1" x14ac:dyDescent="0.25">
      <c r="B25" s="19"/>
      <c r="C25" s="29"/>
      <c r="D25" s="29"/>
      <c r="E25" s="20"/>
      <c r="F25" s="37">
        <f t="shared" si="0"/>
        <v>0</v>
      </c>
    </row>
    <row r="26" spans="2:6" s="40" customFormat="1" x14ac:dyDescent="0.25">
      <c r="B26" s="19"/>
      <c r="C26" s="29"/>
      <c r="D26" s="29"/>
      <c r="E26" s="20"/>
      <c r="F26" s="37">
        <f t="shared" si="0"/>
        <v>0</v>
      </c>
    </row>
    <row r="27" spans="2:6" s="40" customFormat="1" x14ac:dyDescent="0.25">
      <c r="B27" s="19"/>
      <c r="C27" s="29"/>
      <c r="D27" s="29"/>
      <c r="E27" s="20"/>
      <c r="F27" s="37">
        <f t="shared" si="0"/>
        <v>0</v>
      </c>
    </row>
    <row r="28" spans="2:6" s="40" customFormat="1" x14ac:dyDescent="0.25">
      <c r="B28" s="19"/>
      <c r="C28" s="29"/>
      <c r="D28" s="29"/>
      <c r="E28" s="20"/>
      <c r="F28" s="37">
        <f t="shared" si="0"/>
        <v>0</v>
      </c>
    </row>
    <row r="29" spans="2:6" s="40" customFormat="1" x14ac:dyDescent="0.25">
      <c r="B29" s="19"/>
      <c r="C29" s="29"/>
      <c r="D29" s="29"/>
      <c r="E29" s="20"/>
      <c r="F29" s="37">
        <f t="shared" si="0"/>
        <v>0</v>
      </c>
    </row>
    <row r="30" spans="2:6" s="40" customFormat="1" x14ac:dyDescent="0.25">
      <c r="B30" s="19"/>
      <c r="C30" s="29"/>
      <c r="D30" s="29"/>
      <c r="E30" s="20"/>
      <c r="F30" s="37">
        <f t="shared" si="0"/>
        <v>0</v>
      </c>
    </row>
    <row r="31" spans="2:6" s="40" customFormat="1" x14ac:dyDescent="0.25">
      <c r="B31" s="19"/>
      <c r="C31" s="29"/>
      <c r="D31" s="29"/>
      <c r="E31" s="20"/>
      <c r="F31" s="37">
        <f t="shared" si="0"/>
        <v>0</v>
      </c>
    </row>
    <row r="32" spans="2:6" s="40" customFormat="1" x14ac:dyDescent="0.25">
      <c r="B32" s="19"/>
      <c r="C32" s="29"/>
      <c r="D32" s="29"/>
      <c r="E32" s="20"/>
      <c r="F32" s="37">
        <f t="shared" si="0"/>
        <v>0</v>
      </c>
    </row>
    <row r="33" spans="2:6" s="40" customFormat="1" x14ac:dyDescent="0.25">
      <c r="B33" s="19"/>
      <c r="C33" s="29"/>
      <c r="D33" s="29"/>
      <c r="E33" s="20"/>
      <c r="F33" s="37">
        <f t="shared" si="0"/>
        <v>0</v>
      </c>
    </row>
    <row r="34" spans="2:6" s="40" customFormat="1" x14ac:dyDescent="0.25">
      <c r="B34" s="19"/>
      <c r="C34" s="29"/>
      <c r="D34" s="29"/>
      <c r="E34" s="20"/>
      <c r="F34" s="37">
        <f t="shared" si="0"/>
        <v>0</v>
      </c>
    </row>
    <row r="35" spans="2:6" s="40" customFormat="1" x14ac:dyDescent="0.25">
      <c r="B35" s="19"/>
      <c r="C35" s="29"/>
      <c r="D35" s="29"/>
      <c r="E35" s="20"/>
      <c r="F35" s="37">
        <f t="shared" si="0"/>
        <v>0</v>
      </c>
    </row>
    <row r="36" spans="2:6" s="40" customFormat="1" x14ac:dyDescent="0.25">
      <c r="B36" s="19"/>
      <c r="C36" s="29"/>
      <c r="D36" s="29"/>
      <c r="E36" s="20"/>
      <c r="F36" s="37">
        <f t="shared" si="0"/>
        <v>0</v>
      </c>
    </row>
    <row r="37" spans="2:6" s="40" customFormat="1" x14ac:dyDescent="0.25">
      <c r="B37" s="19"/>
      <c r="C37" s="29"/>
      <c r="D37" s="29"/>
      <c r="E37" s="20"/>
      <c r="F37" s="37">
        <f t="shared" si="0"/>
        <v>0</v>
      </c>
    </row>
    <row r="38" spans="2:6" s="40" customFormat="1" x14ac:dyDescent="0.25">
      <c r="B38" s="19"/>
      <c r="C38" s="29"/>
      <c r="D38" s="29"/>
      <c r="E38" s="20"/>
      <c r="F38" s="37">
        <f t="shared" si="0"/>
        <v>0</v>
      </c>
    </row>
    <row r="39" spans="2:6" s="40" customFormat="1" x14ac:dyDescent="0.25">
      <c r="B39" s="19"/>
      <c r="C39" s="29"/>
      <c r="D39" s="29"/>
      <c r="E39" s="20"/>
      <c r="F39" s="37">
        <f t="shared" si="0"/>
        <v>0</v>
      </c>
    </row>
    <row r="40" spans="2:6" s="40" customFormat="1" x14ac:dyDescent="0.25">
      <c r="B40" s="19"/>
      <c r="C40" s="29"/>
      <c r="D40" s="29"/>
      <c r="E40" s="20"/>
      <c r="F40" s="37">
        <f t="shared" si="0"/>
        <v>0</v>
      </c>
    </row>
    <row r="41" spans="2:6" s="40" customFormat="1" x14ac:dyDescent="0.25">
      <c r="B41" s="19"/>
      <c r="C41" s="29"/>
      <c r="D41" s="29"/>
      <c r="E41" s="20"/>
      <c r="F41" s="37">
        <f t="shared" si="0"/>
        <v>0</v>
      </c>
    </row>
    <row r="42" spans="2:6" s="40" customFormat="1" x14ac:dyDescent="0.25">
      <c r="B42" s="19"/>
      <c r="C42" s="29"/>
      <c r="D42" s="29"/>
      <c r="E42" s="20"/>
      <c r="F42" s="37">
        <f t="shared" si="0"/>
        <v>0</v>
      </c>
    </row>
    <row r="43" spans="2:6" s="40" customFormat="1" x14ac:dyDescent="0.25">
      <c r="B43" s="19"/>
      <c r="C43" s="29"/>
      <c r="D43" s="29"/>
      <c r="E43" s="20"/>
      <c r="F43" s="37">
        <f t="shared" si="0"/>
        <v>0</v>
      </c>
    </row>
    <row r="44" spans="2:6" s="40" customFormat="1" x14ac:dyDescent="0.25">
      <c r="B44" s="19"/>
      <c r="C44" s="29"/>
      <c r="D44" s="29"/>
      <c r="E44" s="20"/>
      <c r="F44" s="37">
        <f t="shared" si="0"/>
        <v>0</v>
      </c>
    </row>
    <row r="45" spans="2:6" s="40" customFormat="1" x14ac:dyDescent="0.25">
      <c r="B45" s="19"/>
      <c r="C45" s="29"/>
      <c r="D45" s="29"/>
      <c r="E45" s="20"/>
      <c r="F45" s="37">
        <f t="shared" si="0"/>
        <v>0</v>
      </c>
    </row>
    <row r="46" spans="2:6" s="40" customFormat="1" x14ac:dyDescent="0.25">
      <c r="B46" s="19"/>
      <c r="C46" s="29"/>
      <c r="D46" s="29"/>
      <c r="E46" s="20"/>
      <c r="F46" s="37">
        <f t="shared" si="0"/>
        <v>0</v>
      </c>
    </row>
    <row r="47" spans="2:6" s="40" customFormat="1" x14ac:dyDescent="0.25">
      <c r="B47" s="19"/>
      <c r="C47" s="29"/>
      <c r="D47" s="29"/>
      <c r="E47" s="20"/>
      <c r="F47" s="37">
        <f t="shared" si="0"/>
        <v>0</v>
      </c>
    </row>
    <row r="48" spans="2:6" s="40" customFormat="1" x14ac:dyDescent="0.25">
      <c r="B48" s="19"/>
      <c r="C48" s="29"/>
      <c r="D48" s="29"/>
      <c r="E48" s="20"/>
      <c r="F48" s="37">
        <f t="shared" si="0"/>
        <v>0</v>
      </c>
    </row>
    <row r="49" spans="2:6" s="40" customFormat="1" x14ac:dyDescent="0.25">
      <c r="B49" s="19"/>
      <c r="C49" s="29"/>
      <c r="D49" s="29"/>
      <c r="E49" s="20"/>
      <c r="F49" s="37">
        <f t="shared" si="0"/>
        <v>0</v>
      </c>
    </row>
    <row r="50" spans="2:6" s="40" customFormat="1" x14ac:dyDescent="0.25">
      <c r="B50" s="19"/>
      <c r="C50" s="29"/>
      <c r="D50" s="29"/>
      <c r="E50" s="20"/>
      <c r="F50" s="37">
        <f t="shared" si="0"/>
        <v>0</v>
      </c>
    </row>
    <row r="51" spans="2:6" s="40" customFormat="1" x14ac:dyDescent="0.25">
      <c r="B51" s="19"/>
      <c r="C51" s="29"/>
      <c r="D51" s="29"/>
      <c r="E51" s="20"/>
      <c r="F51" s="37">
        <f t="shared" si="0"/>
        <v>0</v>
      </c>
    </row>
    <row r="52" spans="2:6" s="40" customFormat="1" x14ac:dyDescent="0.25">
      <c r="B52" s="33" t="s">
        <v>26</v>
      </c>
      <c r="C52" s="10"/>
      <c r="D52" s="10"/>
      <c r="E52" s="34">
        <f>SUM(E22:E51)</f>
        <v>0</v>
      </c>
      <c r="F52" s="39">
        <f>SUM(F22:F51)</f>
        <v>0</v>
      </c>
    </row>
    <row r="53" spans="2:6" s="40" customFormat="1" x14ac:dyDescent="0.25">
      <c r="B53" s="3"/>
      <c r="C53" s="4"/>
      <c r="D53" s="4"/>
      <c r="E53" s="4"/>
      <c r="F53" s="54">
        <f>SUM(F59:F61)</f>
        <v>0</v>
      </c>
    </row>
    <row r="54" spans="2:6" ht="15.75" x14ac:dyDescent="0.25">
      <c r="B54" s="68" t="s">
        <v>48</v>
      </c>
      <c r="C54" s="69"/>
      <c r="D54" s="69"/>
      <c r="E54" s="4"/>
      <c r="F54" s="66">
        <f>IF(F53&lt;1,F53,1)</f>
        <v>0</v>
      </c>
    </row>
    <row r="55" spans="2:6" x14ac:dyDescent="0.25">
      <c r="B55" s="68"/>
      <c r="C55" s="69"/>
      <c r="D55" s="69"/>
      <c r="E55" s="4"/>
      <c r="F55" s="5"/>
    </row>
    <row r="56" spans="2:6" ht="45" x14ac:dyDescent="0.25">
      <c r="B56" s="47"/>
      <c r="C56" s="46" t="s">
        <v>49</v>
      </c>
      <c r="D56" s="48"/>
      <c r="E56" s="4"/>
      <c r="F56" s="5"/>
    </row>
    <row r="57" spans="2:6" x14ac:dyDescent="0.25">
      <c r="B57" s="3"/>
      <c r="C57" s="4"/>
      <c r="D57" s="4"/>
      <c r="E57" s="4"/>
      <c r="F57" s="5"/>
    </row>
    <row r="58" spans="2:6" x14ac:dyDescent="0.25">
      <c r="B58" s="14" t="s">
        <v>7</v>
      </c>
      <c r="C58" s="15" t="s">
        <v>38</v>
      </c>
      <c r="D58" s="15" t="s">
        <v>36</v>
      </c>
      <c r="E58" s="4"/>
      <c r="F58" s="5"/>
    </row>
    <row r="59" spans="2:6" x14ac:dyDescent="0.25">
      <c r="B59" s="19"/>
      <c r="C59" s="20"/>
      <c r="D59" s="20" t="s">
        <v>0</v>
      </c>
      <c r="E59" s="4"/>
      <c r="F59" s="67">
        <f>VLOOKUP(D59,Hoja2!$A$38:$B$40,2,0)</f>
        <v>0</v>
      </c>
    </row>
    <row r="60" spans="2:6" x14ac:dyDescent="0.25">
      <c r="B60" s="19"/>
      <c r="C60" s="20"/>
      <c r="D60" s="20" t="s">
        <v>0</v>
      </c>
      <c r="E60" s="4"/>
      <c r="F60" s="67">
        <f>VLOOKUP(D60,Hoja2!A38:$B$40,2,0)</f>
        <v>0</v>
      </c>
    </row>
    <row r="61" spans="2:6" x14ac:dyDescent="0.25">
      <c r="B61" s="19"/>
      <c r="C61" s="20"/>
      <c r="D61" s="20" t="s">
        <v>0</v>
      </c>
      <c r="E61" s="4"/>
      <c r="F61" s="67">
        <f>VLOOKUP(D61,Hoja2!A38:$B$40,2,0)</f>
        <v>0</v>
      </c>
    </row>
    <row r="62" spans="2:6" x14ac:dyDescent="0.25">
      <c r="B62" s="13"/>
      <c r="C62" s="10"/>
      <c r="D62" s="10"/>
      <c r="E62" s="10"/>
      <c r="F62" s="59"/>
    </row>
    <row r="63" spans="2:6" x14ac:dyDescent="0.25">
      <c r="B63" s="68" t="s">
        <v>54</v>
      </c>
      <c r="C63" s="69"/>
      <c r="D63" s="69"/>
      <c r="E63" s="4"/>
      <c r="F63" s="67">
        <f>IF(F66&lt;2,F66,2)</f>
        <v>0</v>
      </c>
    </row>
    <row r="64" spans="2:6" s="40" customFormat="1" ht="136.5" customHeight="1" x14ac:dyDescent="0.25">
      <c r="B64" s="3"/>
      <c r="C64" s="46" t="s">
        <v>50</v>
      </c>
      <c r="D64" s="4"/>
      <c r="E64" s="4"/>
      <c r="F64" s="11"/>
    </row>
    <row r="65" spans="2:6" s="40" customFormat="1" x14ac:dyDescent="0.25">
      <c r="B65" s="14" t="s">
        <v>7</v>
      </c>
      <c r="C65" s="15" t="s">
        <v>23</v>
      </c>
      <c r="D65" s="4"/>
      <c r="E65" s="4"/>
      <c r="F65" s="11"/>
    </row>
    <row r="66" spans="2:6" s="40" customFormat="1" x14ac:dyDescent="0.25">
      <c r="B66" s="19"/>
      <c r="C66" s="20"/>
      <c r="D66" s="21" t="s">
        <v>0</v>
      </c>
      <c r="E66" s="56"/>
      <c r="F66" s="55">
        <f>SUM(F69:F71)</f>
        <v>0</v>
      </c>
    </row>
    <row r="67" spans="2:6" s="40" customFormat="1" x14ac:dyDescent="0.25">
      <c r="B67" s="3"/>
      <c r="C67" s="4"/>
      <c r="D67" s="4"/>
      <c r="E67" s="4"/>
      <c r="F67" s="11"/>
    </row>
    <row r="68" spans="2:6" s="40" customFormat="1" x14ac:dyDescent="0.25">
      <c r="B68" s="14" t="s">
        <v>7</v>
      </c>
      <c r="C68" s="15" t="s">
        <v>22</v>
      </c>
      <c r="D68" s="15" t="s">
        <v>18</v>
      </c>
      <c r="E68" s="4"/>
      <c r="F68" s="11"/>
    </row>
    <row r="69" spans="2:6" s="40" customFormat="1" x14ac:dyDescent="0.25">
      <c r="B69" s="19"/>
      <c r="C69" s="20"/>
      <c r="D69" s="31" t="s">
        <v>0</v>
      </c>
      <c r="E69" s="56"/>
      <c r="F69" s="37">
        <f>VLOOKUP(D69,Hoja2!$A$10:$B$17,2,0)</f>
        <v>0</v>
      </c>
    </row>
    <row r="70" spans="2:6" s="40" customFormat="1" x14ac:dyDescent="0.25">
      <c r="B70" s="19"/>
      <c r="C70" s="20"/>
      <c r="D70" s="31" t="s">
        <v>0</v>
      </c>
      <c r="E70" s="56"/>
      <c r="F70" s="37">
        <f>VLOOKUP(D70,Hoja2!A10:$B$17,2,0)</f>
        <v>0</v>
      </c>
    </row>
    <row r="71" spans="2:6" s="40" customFormat="1" x14ac:dyDescent="0.25">
      <c r="B71" s="22"/>
      <c r="C71" s="18"/>
      <c r="D71" s="32" t="s">
        <v>0</v>
      </c>
      <c r="E71" s="57"/>
      <c r="F71" s="39">
        <f>VLOOKUP(D71,Hoja2!A10:$B$17,2,0)</f>
        <v>0</v>
      </c>
    </row>
    <row r="72" spans="2:6" x14ac:dyDescent="0.25">
      <c r="B72" s="3"/>
      <c r="C72" s="4"/>
      <c r="D72" s="4"/>
      <c r="E72" s="4"/>
      <c r="F72" s="5"/>
    </row>
    <row r="73" spans="2:6" ht="15.75" x14ac:dyDescent="0.25">
      <c r="B73" s="68" t="s">
        <v>55</v>
      </c>
      <c r="C73" s="69"/>
      <c r="D73" s="69"/>
      <c r="E73" s="4"/>
      <c r="F73" s="66">
        <f>IF(F75&lt;1,F75,1)</f>
        <v>0</v>
      </c>
    </row>
    <row r="74" spans="2:6" ht="60.75" x14ac:dyDescent="0.25">
      <c r="B74" s="3"/>
      <c r="C74" s="24" t="s">
        <v>56</v>
      </c>
      <c r="D74" s="4"/>
      <c r="E74" s="4"/>
      <c r="F74" s="5"/>
    </row>
    <row r="75" spans="2:6" x14ac:dyDescent="0.25">
      <c r="B75" s="3"/>
      <c r="C75" s="4"/>
      <c r="D75" s="18" t="s">
        <v>0</v>
      </c>
      <c r="E75" s="4"/>
      <c r="F75" s="58">
        <f>VLOOKUP(D75,Hoja2!$A$20:$B$25,2,0)</f>
        <v>0</v>
      </c>
    </row>
    <row r="76" spans="2:6" x14ac:dyDescent="0.25">
      <c r="B76" s="13"/>
      <c r="C76" s="10"/>
      <c r="D76" s="10"/>
      <c r="E76" s="10"/>
      <c r="F76" s="59"/>
    </row>
    <row r="77" spans="2:6" ht="15.75" x14ac:dyDescent="0.25">
      <c r="B77" s="3" t="s">
        <v>57</v>
      </c>
      <c r="C77" s="4"/>
      <c r="D77" s="4"/>
      <c r="E77" s="61">
        <f>SUM(F80:F85)</f>
        <v>0</v>
      </c>
      <c r="F77" s="66">
        <f>IF(E77&lt;1,E77,1)</f>
        <v>0</v>
      </c>
    </row>
    <row r="78" spans="2:6" ht="72.75" x14ac:dyDescent="0.25">
      <c r="B78" s="3"/>
      <c r="C78" s="24" t="s">
        <v>51</v>
      </c>
      <c r="D78" s="4"/>
      <c r="E78" s="4"/>
      <c r="F78" s="5"/>
    </row>
    <row r="79" spans="2:6" s="40" customFormat="1" x14ac:dyDescent="0.25">
      <c r="B79" s="14" t="s">
        <v>7</v>
      </c>
      <c r="C79" s="15" t="s">
        <v>17</v>
      </c>
      <c r="D79" s="15" t="s">
        <v>18</v>
      </c>
      <c r="E79" s="4"/>
      <c r="F79" s="12"/>
    </row>
    <row r="80" spans="2:6" s="40" customFormat="1" x14ac:dyDescent="0.25">
      <c r="B80" s="19"/>
      <c r="C80" s="20"/>
      <c r="D80" s="20" t="s">
        <v>0</v>
      </c>
      <c r="E80" s="4"/>
      <c r="F80" s="12">
        <f>VLOOKUP(D80,Hoja2!$A$29:$B$35,2,0)</f>
        <v>0</v>
      </c>
    </row>
    <row r="81" spans="2:6" s="40" customFormat="1" x14ac:dyDescent="0.25">
      <c r="B81" s="19"/>
      <c r="C81" s="20"/>
      <c r="D81" s="20" t="s">
        <v>0</v>
      </c>
      <c r="E81" s="4"/>
      <c r="F81" s="12">
        <f>VLOOKUP(D81,Hoja2!$A$29:$B$35,2,0)</f>
        <v>0</v>
      </c>
    </row>
    <row r="82" spans="2:6" s="40" customFormat="1" x14ac:dyDescent="0.25">
      <c r="B82" s="19"/>
      <c r="C82" s="20"/>
      <c r="D82" s="20" t="s">
        <v>0</v>
      </c>
      <c r="E82" s="4"/>
      <c r="F82" s="12">
        <f>VLOOKUP(D82,Hoja2!$A$29:$B$35,2,0)</f>
        <v>0</v>
      </c>
    </row>
    <row r="83" spans="2:6" s="40" customFormat="1" x14ac:dyDescent="0.25">
      <c r="B83" s="19"/>
      <c r="C83" s="20"/>
      <c r="D83" s="20" t="s">
        <v>0</v>
      </c>
      <c r="E83" s="4"/>
      <c r="F83" s="12">
        <f>VLOOKUP(D83,Hoja2!$A$29:$B$35,2,0)</f>
        <v>0</v>
      </c>
    </row>
    <row r="84" spans="2:6" s="40" customFormat="1" x14ac:dyDescent="0.25">
      <c r="B84" s="19"/>
      <c r="C84" s="20"/>
      <c r="D84" s="20" t="s">
        <v>0</v>
      </c>
      <c r="E84" s="4"/>
      <c r="F84" s="12">
        <f>VLOOKUP(D84,Hoja2!$A$29:$B$35,2,0)</f>
        <v>0</v>
      </c>
    </row>
    <row r="85" spans="2:6" s="40" customFormat="1" x14ac:dyDescent="0.25">
      <c r="B85" s="19"/>
      <c r="C85" s="20"/>
      <c r="D85" s="20" t="s">
        <v>0</v>
      </c>
      <c r="E85" s="4"/>
      <c r="F85" s="12">
        <f>VLOOKUP(D85,Hoja2!$A$29:$B$35,2,0)</f>
        <v>0</v>
      </c>
    </row>
    <row r="86" spans="2:6" ht="15.75" thickBot="1" x14ac:dyDescent="0.3">
      <c r="B86" s="3"/>
      <c r="C86" s="4"/>
      <c r="D86" s="4"/>
      <c r="E86" s="4"/>
      <c r="F86" s="5"/>
    </row>
    <row r="87" spans="2:6" s="40" customFormat="1" ht="19.5" thickBot="1" x14ac:dyDescent="0.35">
      <c r="B87" s="16" t="s">
        <v>19</v>
      </c>
      <c r="C87" s="17"/>
      <c r="D87" s="17"/>
      <c r="E87" s="17"/>
      <c r="F87" s="64">
        <f>F10+F17</f>
        <v>0</v>
      </c>
    </row>
  </sheetData>
  <sheetProtection algorithmName="SHA-512" hashValue="3EFKZzLOAHKuQFukSEQ3y1N0jKSIXXn9QcnUqojKUtz4u5yPLie9mtRUhd03PRz88SzAUb+rLLwq0C4yrysVpA==" saltValue="/QWMxex0AnX9qyu9CCkId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1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2"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D69:D71</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10" workbookViewId="0">
      <selection activeCell="E23" sqref="E23"/>
    </sheetView>
  </sheetViews>
  <sheetFormatPr baseColWidth="10" defaultRowHeight="15" x14ac:dyDescent="0.25"/>
  <cols>
    <col min="1" max="1" width="46" customWidth="1"/>
  </cols>
  <sheetData>
    <row r="2" spans="1:2" x14ac:dyDescent="0.25">
      <c r="A2" s="25"/>
      <c r="B2" s="26"/>
    </row>
    <row r="4" spans="1:2" x14ac:dyDescent="0.25">
      <c r="A4" s="1"/>
      <c r="B4" s="1"/>
    </row>
    <row r="5" spans="1:2" x14ac:dyDescent="0.25">
      <c r="A5" s="1"/>
      <c r="B5" s="1"/>
    </row>
    <row r="9" spans="1:2" x14ac:dyDescent="0.25">
      <c r="A9" s="27" t="s">
        <v>1</v>
      </c>
      <c r="B9" s="26"/>
    </row>
    <row r="10" spans="1:2" s="30" customFormat="1" x14ac:dyDescent="0.25">
      <c r="A10" s="40" t="s">
        <v>0</v>
      </c>
      <c r="B10" s="36">
        <v>0</v>
      </c>
    </row>
    <row r="11" spans="1:2" x14ac:dyDescent="0.25">
      <c r="A11" s="30" t="s">
        <v>42</v>
      </c>
      <c r="B11" s="36">
        <v>0</v>
      </c>
    </row>
    <row r="12" spans="1:2" x14ac:dyDescent="0.25">
      <c r="A12" t="s">
        <v>30</v>
      </c>
      <c r="B12" s="36">
        <v>0.5</v>
      </c>
    </row>
    <row r="13" spans="1:2" x14ac:dyDescent="0.25">
      <c r="A13" t="s">
        <v>31</v>
      </c>
      <c r="B13" s="36">
        <v>0.4</v>
      </c>
    </row>
    <row r="14" spans="1:2" x14ac:dyDescent="0.25">
      <c r="A14" t="s">
        <v>32</v>
      </c>
      <c r="B14" s="36">
        <v>0.3</v>
      </c>
    </row>
    <row r="15" spans="1:2" x14ac:dyDescent="0.25">
      <c r="A15" t="s">
        <v>33</v>
      </c>
      <c r="B15" s="36">
        <v>0.2</v>
      </c>
    </row>
    <row r="16" spans="1:2" s="35" customFormat="1" x14ac:dyDescent="0.25">
      <c r="A16" t="s">
        <v>34</v>
      </c>
      <c r="B16" s="36">
        <v>0.1</v>
      </c>
    </row>
    <row r="17" spans="1:2" s="35" customFormat="1" x14ac:dyDescent="0.25">
      <c r="A17" s="35" t="s">
        <v>35</v>
      </c>
      <c r="B17" s="36">
        <v>0.05</v>
      </c>
    </row>
    <row r="18" spans="1:2" x14ac:dyDescent="0.25">
      <c r="A18" s="35"/>
      <c r="B18" s="36"/>
    </row>
    <row r="19" spans="1:2" x14ac:dyDescent="0.25">
      <c r="A19" s="27" t="s">
        <v>4</v>
      </c>
      <c r="B19" s="38"/>
    </row>
    <row r="20" spans="1:2" x14ac:dyDescent="0.25">
      <c r="A20" t="s">
        <v>0</v>
      </c>
      <c r="B20" s="36">
        <v>0</v>
      </c>
    </row>
    <row r="21" spans="1:2" x14ac:dyDescent="0.25">
      <c r="A21" t="s">
        <v>5</v>
      </c>
      <c r="B21" s="36">
        <v>0.25</v>
      </c>
    </row>
    <row r="22" spans="1:2" x14ac:dyDescent="0.25">
      <c r="A22" t="s">
        <v>9</v>
      </c>
      <c r="B22" s="36">
        <v>0.2</v>
      </c>
    </row>
    <row r="23" spans="1:2" x14ac:dyDescent="0.25">
      <c r="A23" t="s">
        <v>6</v>
      </c>
      <c r="B23" s="36">
        <v>0.15</v>
      </c>
    </row>
    <row r="24" spans="1:2" x14ac:dyDescent="0.25">
      <c r="A24" t="s">
        <v>43</v>
      </c>
      <c r="B24" s="36">
        <v>0.1</v>
      </c>
    </row>
    <row r="25" spans="1:2" x14ac:dyDescent="0.25">
      <c r="A25" t="s">
        <v>8</v>
      </c>
      <c r="B25" s="36">
        <v>0.05</v>
      </c>
    </row>
    <row r="28" spans="1:2" x14ac:dyDescent="0.25">
      <c r="A28" s="27" t="s">
        <v>10</v>
      </c>
      <c r="B28" s="26"/>
    </row>
    <row r="29" spans="1:2" x14ac:dyDescent="0.25">
      <c r="A29" t="s">
        <v>0</v>
      </c>
      <c r="B29" s="36">
        <v>0</v>
      </c>
    </row>
    <row r="30" spans="1:2" x14ac:dyDescent="0.25">
      <c r="A30" t="s">
        <v>11</v>
      </c>
      <c r="B30" s="36">
        <v>0.25</v>
      </c>
    </row>
    <row r="31" spans="1:2" x14ac:dyDescent="0.25">
      <c r="A31" s="40" t="s">
        <v>12</v>
      </c>
      <c r="B31" s="36">
        <v>0.2</v>
      </c>
    </row>
    <row r="32" spans="1:2" x14ac:dyDescent="0.25">
      <c r="A32" s="40" t="s">
        <v>13</v>
      </c>
      <c r="B32" s="36">
        <v>0.15</v>
      </c>
    </row>
    <row r="33" spans="1:2" x14ac:dyDescent="0.25">
      <c r="A33" t="s">
        <v>14</v>
      </c>
      <c r="B33" s="36">
        <v>0.1</v>
      </c>
    </row>
    <row r="34" spans="1:2" x14ac:dyDescent="0.25">
      <c r="A34" t="s">
        <v>15</v>
      </c>
      <c r="B34" s="36">
        <v>0.05</v>
      </c>
    </row>
    <row r="35" spans="1:2" x14ac:dyDescent="0.25">
      <c r="A35" t="s">
        <v>16</v>
      </c>
      <c r="B35" s="62">
        <v>2.5000000000000001E-2</v>
      </c>
    </row>
    <row r="37" spans="1:2" s="35" customFormat="1" x14ac:dyDescent="0.25">
      <c r="A37" s="27" t="s">
        <v>36</v>
      </c>
      <c r="B37" s="38"/>
    </row>
    <row r="38" spans="1:2" x14ac:dyDescent="0.25">
      <c r="A38" s="35" t="s">
        <v>0</v>
      </c>
      <c r="B38" s="36">
        <v>0</v>
      </c>
    </row>
    <row r="39" spans="1:2" x14ac:dyDescent="0.25">
      <c r="A39" t="s">
        <v>37</v>
      </c>
      <c r="B39" s="36">
        <v>1</v>
      </c>
    </row>
    <row r="40" spans="1:2" x14ac:dyDescent="0.25">
      <c r="A40" t="s">
        <v>39</v>
      </c>
      <c r="B40" s="36">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2022-11-08T08:53:37Z</cp:lastPrinted>
  <dcterms:created xsi:type="dcterms:W3CDTF">2022-05-05T11:54:51Z</dcterms:created>
  <dcterms:modified xsi:type="dcterms:W3CDTF">2024-07-19T08:13:36Z</dcterms:modified>
</cp:coreProperties>
</file>