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32.DOCUMENTOS ADMINISTRATIVOS AUXILIARES\PARA LIVIA\"/>
    </mc:Choice>
  </mc:AlternateContent>
  <workbookProtection workbookAlgorithmName="SHA-512" workbookHashValue="yq2jRdK3TwZdBEBwCHwgG3Cugf4lSLkNqg4rZIHbHpCw+S4LfO4iUCd3Mq4m2WYffXGZg5/7MFiEQqvun9RH8A==" workbookSaltValue="cYrNR52uA4EeTBXax0h9Lw==" workbookSpinCount="100000" lockStructure="1"/>
  <bookViews>
    <workbookView xWindow="0" yWindow="0" windowWidth="28800" windowHeight="1233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1" l="1"/>
  <c r="F73"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1" i="1"/>
  <c r="F70" i="1"/>
  <c r="F69" i="1"/>
  <c r="F61" i="1"/>
  <c r="F60" i="1"/>
  <c r="F58" i="1"/>
  <c r="E52" i="1"/>
  <c r="E77" i="1" l="1"/>
  <c r="F77" i="1" s="1"/>
  <c r="F63" i="1"/>
  <c r="F53" i="1"/>
  <c r="F54" i="1" s="1"/>
  <c r="F52" i="1"/>
  <c r="F19" i="1" s="1"/>
  <c r="E17" i="1" l="1"/>
  <c r="F17" i="1" s="1"/>
  <c r="F16" i="1"/>
  <c r="F13" i="1"/>
  <c r="E10" i="1" l="1"/>
  <c r="F10" i="1" s="1"/>
  <c r="F86" i="1" l="1"/>
  <c r="F4" i="1"/>
</calcChain>
</file>

<file path=xl/sharedStrings.xml><?xml version="1.0" encoding="utf-8"?>
<sst xmlns="http://schemas.openxmlformats.org/spreadsheetml/2006/main" count="84" uniqueCount="58">
  <si>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</si>
  <si>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</si>
  <si>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</si>
  <si>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</si>
  <si>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</si>
  <si>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</si>
  <si>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</si>
  <si>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</si>
  <si>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</si>
  <si>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</si>
  <si>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</si>
  <si>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</si>
  <si>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</si>
  <si>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</si>
  <si>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</si>
  <si>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</si>
  <si>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</si>
  <si>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</si>
  <si>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</si>
  <si>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</si>
  <si>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</si>
  <si>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</si>
  <si>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</si>
  <si>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</si>
  <si>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</si>
  <si>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</si>
  <si>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</si>
  <si>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</si>
  <si>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</si>
  <si>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</si>
  <si>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</si>
  <si>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</si>
  <si>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</si>
  <si>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</si>
  <si>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</si>
  <si>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</si>
  <si>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</si>
  <si>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</si>
  <si>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</si>
  <si>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</si>
  <si>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</si>
  <si>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</si>
  <si>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</si>
  <si>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</si>
  <si>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</si>
  <si>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</si>
  <si>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</si>
  <si>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</si>
  <si>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</si>
  <si>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</si>
  <si>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</si>
  <si>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</si>
  <si>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bachillerato, acceso univesidad mayores de 25, 40 o 45 años, ciclos formativos grado medio o equivalente: 0,10 puntos. Título de graduado en educación secundaria obligatoria (ESO) o equivalente académico, 0,05 puntos.</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</si>
  <si>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</si>
  <si>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</si>
  <si>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</si>
  <si>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 xml:space="preserve"> - Nivel C2: 0,25 puntos
 - Nivel C1: 0,20 puntos
 - Nivel B2: 0,15 puntos
 - Nivel B1: 0,10 puntos
 - Nivel A2: 0,05 puntos
 - Nivel A1: 0,05 puntos</t>
  </si>
  <si>
    <t>AUXILIAR DE INSTALACIONES DEPORTIVAS 2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</si>
</sst>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F6" sqref="F6"/>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44</v>
      </c>
      <c r="C4" s="33"/>
      <c r="D4" s="33"/>
      <c r="E4" s="33"/>
      <c r="F4" s="58">
        <f>F10+F17</f>
        <v>0</v>
      </c>
    </row>
    <row r="5" spans="2:6" x14ac:dyDescent="0.25">
      <c r="B5" s="3"/>
      <c r="C5" s="4"/>
      <c r="D5" s="4"/>
      <c r="E5" s="4"/>
      <c r="F5" s="5"/>
    </row>
    <row r="6" spans="2:6" s="23" customFormat="1" ht="18.75" x14ac:dyDescent="0.3">
      <c r="B6" s="14" t="s">
        <v>25</v>
      </c>
      <c r="C6" s="72" t="s">
        <v>57</v>
      </c>
      <c r="D6" s="72"/>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45</v>
      </c>
      <c r="C10" s="39"/>
      <c r="D10" s="39"/>
      <c r="E10" s="40">
        <f>SUM(F13+F16)</f>
        <v>0</v>
      </c>
      <c r="F10" s="49">
        <f>IF(E10&lt;36,E10,36)</f>
        <v>0</v>
      </c>
    </row>
    <row r="11" spans="2:6" x14ac:dyDescent="0.25">
      <c r="B11" s="8" t="s">
        <v>40</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41</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46</v>
      </c>
      <c r="C17" s="38"/>
      <c r="D17" s="38"/>
      <c r="E17" s="47">
        <f>SUM(F19+F54+F63+F73+F77)</f>
        <v>0</v>
      </c>
      <c r="F17" s="49">
        <f>IF(E17&lt;4,E17,4)</f>
        <v>0</v>
      </c>
    </row>
    <row r="18" spans="2:6" s="29" customFormat="1" ht="18.75" hidden="1" x14ac:dyDescent="0.3">
      <c r="B18" s="2"/>
      <c r="C18" s="4"/>
      <c r="D18" s="4"/>
      <c r="E18" s="4"/>
      <c r="F18" s="5"/>
    </row>
    <row r="19" spans="2:6" s="29" customFormat="1" ht="15.75" x14ac:dyDescent="0.25">
      <c r="B19" s="3" t="s">
        <v>47</v>
      </c>
      <c r="C19" s="4"/>
      <c r="D19" s="4"/>
      <c r="E19" s="4"/>
      <c r="F19" s="50">
        <f>IF(F52&lt;2,F52,2)</f>
        <v>0</v>
      </c>
    </row>
    <row r="20" spans="2:6" s="29" customFormat="1" ht="112.5" x14ac:dyDescent="0.25">
      <c r="B20" s="3"/>
      <c r="C20" s="34" t="s">
        <v>48</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SUM(F58:F61)</f>
        <v>0</v>
      </c>
    </row>
    <row r="54" spans="2:6" ht="15.75" x14ac:dyDescent="0.25">
      <c r="B54" s="70" t="s">
        <v>49</v>
      </c>
      <c r="C54" s="71"/>
      <c r="D54" s="71"/>
      <c r="E54" s="4"/>
      <c r="F54" s="51">
        <f>IF(F53&lt;1,F53,1)</f>
        <v>0</v>
      </c>
    </row>
    <row r="55" spans="2:6" x14ac:dyDescent="0.25">
      <c r="B55" s="70"/>
      <c r="C55" s="71"/>
      <c r="D55" s="71"/>
      <c r="E55" s="4"/>
      <c r="F55" s="5"/>
    </row>
    <row r="56" spans="2:6" ht="45" x14ac:dyDescent="0.25">
      <c r="B56" s="35"/>
      <c r="C56" s="69" t="s">
        <v>50</v>
      </c>
      <c r="D56" s="36"/>
      <c r="E56" s="4"/>
      <c r="F56" s="5"/>
    </row>
    <row r="57" spans="2:6" x14ac:dyDescent="0.25">
      <c r="B57" s="14" t="s">
        <v>7</v>
      </c>
      <c r="C57" s="15" t="s">
        <v>38</v>
      </c>
      <c r="D57" s="15" t="s">
        <v>36</v>
      </c>
      <c r="E57" s="4"/>
      <c r="F57" s="5"/>
    </row>
    <row r="58" spans="2:6" x14ac:dyDescent="0.25">
      <c r="B58" s="61"/>
      <c r="C58" s="63"/>
      <c r="D58" s="63" t="s">
        <v>0</v>
      </c>
      <c r="E58" s="4"/>
      <c r="F58" s="57">
        <f>VLOOKUP(D58,Hoja2!$A$38:$B$40,2,0)</f>
        <v>0</v>
      </c>
    </row>
    <row r="59" spans="2:6" s="29" customFormat="1"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0" t="s">
        <v>51</v>
      </c>
      <c r="C63" s="71"/>
      <c r="D63" s="71"/>
      <c r="E63" s="4"/>
      <c r="F63" s="52">
        <f>IF(F66&lt;0.5,F66,0.5)</f>
        <v>0</v>
      </c>
    </row>
    <row r="64" spans="2:6" s="29" customFormat="1" ht="136.5" customHeight="1" x14ac:dyDescent="0.25">
      <c r="B64" s="3"/>
      <c r="C64" s="34" t="s">
        <v>52</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0" t="s">
        <v>53</v>
      </c>
      <c r="C73" s="71"/>
      <c r="D73" s="71"/>
      <c r="E73" s="4"/>
      <c r="F73" s="51">
        <f>IF(F75&lt;0.25,F75,0.25)</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55</v>
      </c>
      <c r="C77" s="4"/>
      <c r="D77" s="4"/>
      <c r="E77" s="48">
        <f>SUM(F80:F85)</f>
        <v>0</v>
      </c>
      <c r="F77" s="51">
        <f>IF(E77&lt;0.25,E77,0.25)</f>
        <v>0</v>
      </c>
    </row>
    <row r="78" spans="2:6" ht="72.75" x14ac:dyDescent="0.25">
      <c r="B78" s="3"/>
      <c r="C78" s="18" t="s">
        <v>56</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dzztqTdVNhhPPepF3Vw4yxAEfo4VQRUPhKyWsnMngkX2GvwbdEO5vzSdkbBwiAKPVtZv3JJhZVRjJxvmAdA0CQ==" saltValue="NE2/23qAiyhCGnC5r6YwY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7"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D58:D61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E31" sqref="E31"/>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42</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t="s">
        <v>34</v>
      </c>
      <c r="B16" s="53">
        <v>0.1</v>
      </c>
    </row>
    <row r="17" spans="1:2" s="26" customFormat="1" x14ac:dyDescent="0.25">
      <c r="A17" s="26" t="s">
        <v>35</v>
      </c>
      <c r="B17" s="53">
        <v>0.05</v>
      </c>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43</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36</v>
      </c>
      <c r="B37" s="28"/>
    </row>
    <row r="38" spans="1:2" x14ac:dyDescent="0.25">
      <c r="A38" s="26" t="s">
        <v>0</v>
      </c>
      <c r="B38" s="53">
        <v>0</v>
      </c>
    </row>
    <row r="39" spans="1:2" x14ac:dyDescent="0.25">
      <c r="A39" t="s">
        <v>37</v>
      </c>
      <c r="B39" s="53">
        <v>1</v>
      </c>
    </row>
    <row r="40" spans="1:2" x14ac:dyDescent="0.25">
      <c r="A40" t="s">
        <v>39</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2022-05-09T14:41:49Z</cp:lastPrinted>
  <dcterms:created xsi:type="dcterms:W3CDTF">2022-05-05T11:54:51Z</dcterms:created>
  <dcterms:modified xsi:type="dcterms:W3CDTF">2024-09-27T09:08:55Z</dcterms:modified>
</cp:coreProperties>
</file>