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lendura.elx\CarpetasCompartidas\RRHH\08. SELECCIÓN\32.DOCUMENTOS ADMINISTRATIVOS AUXILIARES\PARA LIVIA\BAREMACIONES\"/>
    </mc:Choice>
  </mc:AlternateContent>
  <workbookProtection workbookAlgorithmName="SHA-512" workbookHashValue="m1ZkALhGG0GCW9/KPIhdpZ2Sed6JHNQusmzawIRqM1mLXQbNcIJEW+y0ZlULalvqel92Zagb7RrWvxGXLoyO4A==" workbookSaltValue="xBQ/yitTOTSao6YKgeR5nQ==" workbookSpinCount="100000" lockStructure="1"/>
  <bookViews>
    <workbookView xWindow="0" yWindow="0" windowWidth="20490" windowHeight="6900"/>
  </bookViews>
  <sheets>
    <sheet name="BAREMACIÓN" sheetId="1" r:id="rId1"/>
    <sheet name="Hoja2" sheetId="2" state="hidden" r:id="rId2"/>
  </sheets>
  <definedNames>
    <definedName name="_xlnm.Print_Area" localSheetId="0">BAREMACIÓN!$B$1:$F$72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9" i="1" l="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F72" i="1" l="1"/>
  <c r="F81" i="1" l="1"/>
  <c r="F82" i="1"/>
  <c r="F83" i="1"/>
  <c r="F84" i="1"/>
  <c r="F85" i="1"/>
  <c r="F80" i="1"/>
  <c r="F75" i="1"/>
  <c r="F73" i="1" s="1"/>
  <c r="F71" i="1"/>
  <c r="F70" i="1"/>
  <c r="F69" i="1"/>
  <c r="F61" i="1"/>
  <c r="F60" i="1"/>
  <c r="F58" i="1"/>
  <c r="E52" i="1"/>
  <c r="F66" i="1" l="1"/>
  <c r="E77" i="1"/>
  <c r="F77" i="1" s="1"/>
  <c r="F63" i="1"/>
  <c r="F53" i="1"/>
  <c r="F54" i="1" s="1"/>
  <c r="F52" i="1"/>
  <c r="F19" i="1" s="1"/>
  <c r="E17" i="1" l="1"/>
  <c r="F17" i="1" s="1"/>
  <c r="F16" i="1"/>
  <c r="F13" i="1"/>
  <c r="E10" i="1" l="1"/>
  <c r="F10" i="1" s="1"/>
  <c r="F86" i="1" l="1"/>
  <c r="F4" i="1"/>
</calcChain>
</file>

<file path=xl/sharedStrings.xml><?xml version="1.0" encoding="utf-8"?>
<sst xmlns="http://schemas.openxmlformats.org/spreadsheetml/2006/main" count="83" uniqueCount="57">
  <si>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</si>
  <si>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</si>
  <si>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</si>
  <si>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</si>
  <si>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</si>
  <si>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</si>
  <si>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</si>
  <si>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</si>
  <si>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</si>
  <si>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</si>
  <si>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</si>
  <si>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</si>
  <si>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</si>
  <si>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</si>
  <si>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</si>
  <si>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</si>
  <si>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</si>
  <si>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</si>
  <si>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</si>
  <si>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</si>
  <si>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</si>
  <si>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</si>
  <si>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</si>
  <si>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</si>
  <si>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</si>
  <si>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</si>
  <si>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</si>
  <si>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</si>
  <si>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</si>
  <si>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</si>
  <si>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</si>
  <si>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</si>
  <si>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</si>
  <si>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</si>
  <si>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</si>
  <si>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Superación de ejercicios</t>
  </si>
  <si>
    <t xml:space="preserve">Proceso selectivo completo </t>
  </si>
  <si>
    <t>Proceso selectivo al que se presentó / Ejercicio superado</t>
  </si>
  <si>
    <t>Ejercicio superado</t>
  </si>
  <si>
    <t xml:space="preserve">A. Antigüedad Ayuntamiento Elche. </t>
  </si>
  <si>
    <t>B. Antigüedad otras Administraciones Públicas.</t>
  </si>
  <si>
    <t>Títulación requisito de acceso a convocatoria</t>
  </si>
  <si>
    <t>Grado Elemental B1</t>
  </si>
  <si>
    <t>BAREMO DE MÉRITOS DE LA FASE DE CONCURSO (ESTABILIZACIÓN)</t>
  </si>
  <si>
    <t>EXPERIENCIA / ANTIGÜEDAD. Máximo: 36 puntos.</t>
  </si>
  <si>
    <t>OTROS MÉRITOS. Máximo: 4 puntos.</t>
  </si>
  <si>
    <t xml:space="preserve">A. Cursos de Formación y Perfeccionamiento. Máximo 2 puntos. </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</si>
  <si>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0,10 puntos)</t>
  </si>
  <si>
    <t>B. Superación de ejercicios en procesos selectivos del Ayuntamiento de Elche anteriores a la publicación de las presentes Bases Generales. Máximo 1 punto.</t>
  </si>
  <si>
    <r>
      <t xml:space="preserve">Haber superado un proceso selectivo completo de funcionarios de carrera del Ayuntamiento de Elche en plazas iguales a las convocadas: 1 punto.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0,25 puntos</t>
    </r>
  </si>
  <si>
    <t>C. Titulaciones Académicas. Máximo 0,50 puntos.</t>
  </si>
  <si>
    <t>Distintas de la requerida para el puesto y de igual o superior nivel con arreglo a la siguiente escala: Titulación que sirve como requisito de acceso a la convocatoria: 0 puntos. Titulo de estudios oficiales de doctor, reconocido como nivel MECES 4: 0,50 puntos. Título de estudios oficiales de máster, licenciatura, grado, ingeniería o arquitectura reconocidos como nivel MECES 3: 0,40 puntos. Título de estudios oficiales de diplomatura, grado, ingeniería técnica o arquitectura técnica reconocidos como nivel MECES 2: 0,30 puntos. Título de técnico superior de formación profesional reconocido como nivel MECES 1 o equivalente académico: 0,20 puntos. Título bachillerato, acceso univesidad mayores de 25, 40 o 45 años, ciclos formativos grado medio o equivalente: 0,10 puntos. Título de graduado en educación secundaria obligatoria (ESO) o equivalente académico, 0,05 puntos.</t>
  </si>
  <si>
    <t>D. Conocimientos de Valenciano. Máximo 0,25 puntos.</t>
  </si>
  <si>
    <t xml:space="preserve"> - Grado superior C2: 0,25 puntos
 - Grado Medio C1: 0,20 puntos
 - Nivel B2: 0,15 puntos
 - Grado elemental B1: 0,10 puntos
 - Nivel oral A2: 0,05 puntos</t>
  </si>
  <si>
    <t>E. Conocimientos de Idiomas Comunitarios. Máximo 0,25 puntos.</t>
  </si>
  <si>
    <t xml:space="preserve"> - Nivel C2: 0,25 puntos
 - Nivel C1: 0,20 puntos
 - Nivel B2: 0,15 puntos
 - Nivel B1: 0,10 puntos
 - Nivel A2: 0,05 puntos
 - Nivel A1: 0,05 puntos</t>
  </si>
  <si>
    <t>TÉCNICA/O AUXILIAR DE INFORMÁTICA 2 C.O.L.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</si>
</sst>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3">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80596</xdr:colOff>
      <xdr:row>0</xdr:row>
      <xdr:rowOff>0</xdr:rowOff>
    </xdr:from>
    <xdr:to>
      <xdr:col>2</xdr:col>
      <xdr:colOff>1113692</xdr:colOff>
      <xdr:row>2</xdr:row>
      <xdr:rowOff>344366</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80596" y="0"/>
          <a:ext cx="2359269" cy="725366"/>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H12" sqref="H12"/>
    </sheetView>
  </sheetViews>
  <sheetFormatPr baseColWidth="10" defaultRowHeight="15" x14ac:dyDescent="0.25"/>
  <cols>
    <col min="1" max="1" width="5.140625" customWidth="1"/>
    <col min="2" max="2" width="14.710937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43</v>
      </c>
      <c r="C4" s="33"/>
      <c r="D4" s="33"/>
      <c r="E4" s="33"/>
      <c r="F4" s="58">
        <f>F10+F17</f>
        <v>0</v>
      </c>
    </row>
    <row r="5" spans="2:6" x14ac:dyDescent="0.25">
      <c r="B5" s="3"/>
      <c r="C5" s="4"/>
      <c r="D5" s="4"/>
      <c r="E5" s="4"/>
      <c r="F5" s="5"/>
    </row>
    <row r="6" spans="2:6" s="23" customFormat="1" ht="18.75" x14ac:dyDescent="0.3">
      <c r="B6" s="14" t="s">
        <v>25</v>
      </c>
      <c r="C6" s="72" t="s">
        <v>56</v>
      </c>
      <c r="D6" s="72"/>
      <c r="E6" s="4"/>
      <c r="F6" s="5"/>
    </row>
    <row r="7" spans="2:6" ht="18.75" x14ac:dyDescent="0.3">
      <c r="B7" s="14" t="s">
        <v>20</v>
      </c>
      <c r="C7" s="72"/>
      <c r="D7" s="72"/>
      <c r="E7" s="4"/>
      <c r="F7" s="5"/>
    </row>
    <row r="8" spans="2:6" ht="18.75" x14ac:dyDescent="0.3">
      <c r="B8" s="14" t="s">
        <v>21</v>
      </c>
      <c r="C8" s="72"/>
      <c r="D8" s="72"/>
      <c r="E8" s="4"/>
      <c r="F8" s="5"/>
    </row>
    <row r="9" spans="2:6" ht="15.75" thickBot="1" x14ac:dyDescent="0.3">
      <c r="B9" s="3"/>
      <c r="C9" s="4"/>
      <c r="D9" s="4"/>
      <c r="E9" s="4"/>
      <c r="F9" s="5"/>
    </row>
    <row r="10" spans="2:6" ht="19.5" thickBot="1" x14ac:dyDescent="0.35">
      <c r="B10" s="16" t="s">
        <v>44</v>
      </c>
      <c r="C10" s="39"/>
      <c r="D10" s="39"/>
      <c r="E10" s="40">
        <f>SUM(F13+F16)</f>
        <v>0</v>
      </c>
      <c r="F10" s="49">
        <f>IF(E10&lt;36,E10,36)</f>
        <v>0</v>
      </c>
    </row>
    <row r="11" spans="2:6" x14ac:dyDescent="0.25">
      <c r="B11" s="8" t="s">
        <v>39</v>
      </c>
      <c r="C11" s="9"/>
      <c r="D11" s="9"/>
      <c r="E11" s="9"/>
      <c r="F11" s="22"/>
    </row>
    <row r="12" spans="2:6" ht="55.5" customHeight="1" x14ac:dyDescent="0.25">
      <c r="B12" s="3"/>
      <c r="C12" s="18" t="s">
        <v>27</v>
      </c>
      <c r="D12" s="4"/>
      <c r="E12" s="4"/>
      <c r="F12" s="11"/>
    </row>
    <row r="13" spans="2:6" ht="15.75" thickBot="1" x14ac:dyDescent="0.3">
      <c r="B13" s="6"/>
      <c r="C13" s="7"/>
      <c r="D13" s="7" t="s">
        <v>29</v>
      </c>
      <c r="E13" s="60"/>
      <c r="F13" s="55">
        <f>E13*0.00822</f>
        <v>0</v>
      </c>
    </row>
    <row r="14" spans="2:6" x14ac:dyDescent="0.25">
      <c r="B14" s="8" t="s">
        <v>40</v>
      </c>
      <c r="C14" s="9"/>
      <c r="D14" s="9"/>
      <c r="E14" s="9"/>
      <c r="F14" s="22"/>
    </row>
    <row r="15" spans="2:6" ht="72" customHeight="1" x14ac:dyDescent="0.25">
      <c r="B15" s="3"/>
      <c r="C15" s="37" t="s">
        <v>28</v>
      </c>
      <c r="D15" s="4"/>
      <c r="E15" s="4"/>
      <c r="F15" s="11"/>
    </row>
    <row r="16" spans="2:6" ht="15.75" thickBot="1" x14ac:dyDescent="0.3">
      <c r="B16" s="6"/>
      <c r="C16" s="7"/>
      <c r="D16" s="7" t="s">
        <v>29</v>
      </c>
      <c r="E16" s="60"/>
      <c r="F16" s="55">
        <f>E16*0.002</f>
        <v>0</v>
      </c>
    </row>
    <row r="17" spans="2:6" ht="19.5" thickBot="1" x14ac:dyDescent="0.35">
      <c r="B17" s="16" t="s">
        <v>45</v>
      </c>
      <c r="C17" s="38"/>
      <c r="D17" s="38"/>
      <c r="E17" s="47">
        <f>SUM(F19+F54+F63+F73+F77)</f>
        <v>0</v>
      </c>
      <c r="F17" s="49">
        <f>IF(E17&lt;4,E17,4)</f>
        <v>0</v>
      </c>
    </row>
    <row r="18" spans="2:6" s="29" customFormat="1" ht="18.75" hidden="1" x14ac:dyDescent="0.3">
      <c r="B18" s="2"/>
      <c r="C18" s="4"/>
      <c r="D18" s="4"/>
      <c r="E18" s="4"/>
      <c r="F18" s="5"/>
    </row>
    <row r="19" spans="2:6" s="29" customFormat="1" ht="15.75" x14ac:dyDescent="0.25">
      <c r="B19" s="3" t="s">
        <v>46</v>
      </c>
      <c r="C19" s="4"/>
      <c r="D19" s="4"/>
      <c r="E19" s="4"/>
      <c r="F19" s="50">
        <f>IF(F52&lt;2,F52,2)</f>
        <v>0</v>
      </c>
    </row>
    <row r="20" spans="2:6" s="29" customFormat="1" ht="112.5" x14ac:dyDescent="0.25">
      <c r="B20" s="3"/>
      <c r="C20" s="34" t="s">
        <v>47</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E22*0.1</f>
        <v>0</v>
      </c>
    </row>
    <row r="23" spans="2:6" s="29" customFormat="1" x14ac:dyDescent="0.25">
      <c r="B23" s="61"/>
      <c r="C23" s="62"/>
      <c r="D23" s="62"/>
      <c r="E23" s="63"/>
      <c r="F23" s="54">
        <f t="shared" ref="F23:F51" si="0">E23*0.1</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SUM(F58:F61)</f>
        <v>0</v>
      </c>
    </row>
    <row r="54" spans="2:6" ht="15.75" x14ac:dyDescent="0.25">
      <c r="B54" s="70" t="s">
        <v>48</v>
      </c>
      <c r="C54" s="71"/>
      <c r="D54" s="71"/>
      <c r="E54" s="4"/>
      <c r="F54" s="51">
        <f>IF(F53&lt;1,F53,1)</f>
        <v>0</v>
      </c>
    </row>
    <row r="55" spans="2:6" x14ac:dyDescent="0.25">
      <c r="B55" s="70"/>
      <c r="C55" s="71"/>
      <c r="D55" s="71"/>
      <c r="E55" s="4"/>
      <c r="F55" s="5"/>
    </row>
    <row r="56" spans="2:6" ht="45" x14ac:dyDescent="0.25">
      <c r="B56" s="35"/>
      <c r="C56" s="69" t="s">
        <v>49</v>
      </c>
      <c r="D56" s="36"/>
      <c r="E56" s="4"/>
      <c r="F56" s="5"/>
    </row>
    <row r="57" spans="2:6" x14ac:dyDescent="0.25">
      <c r="B57" s="14" t="s">
        <v>7</v>
      </c>
      <c r="C57" s="15" t="s">
        <v>37</v>
      </c>
      <c r="D57" s="15" t="s">
        <v>35</v>
      </c>
      <c r="E57" s="4"/>
      <c r="F57" s="5"/>
    </row>
    <row r="58" spans="2:6" x14ac:dyDescent="0.25">
      <c r="B58" s="61"/>
      <c r="C58" s="63"/>
      <c r="D58" s="63" t="s">
        <v>0</v>
      </c>
      <c r="E58" s="4"/>
      <c r="F58" s="57">
        <f>VLOOKUP(D58,Hoja2!$A$38:$B$40,2,0)</f>
        <v>0</v>
      </c>
    </row>
    <row r="59" spans="2:6" s="29" customFormat="1"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0" t="s">
        <v>50</v>
      </c>
      <c r="C63" s="71"/>
      <c r="D63" s="71"/>
      <c r="E63" s="4"/>
      <c r="F63" s="52">
        <f>IF(F66&lt;0.5,F66,0.5)</f>
        <v>0</v>
      </c>
    </row>
    <row r="64" spans="2:6" s="29" customFormat="1" ht="136.5" customHeight="1" x14ac:dyDescent="0.25">
      <c r="B64" s="3"/>
      <c r="C64" s="34" t="s">
        <v>51</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SUM(F69:F72)</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0" t="s">
        <v>52</v>
      </c>
      <c r="C73" s="71"/>
      <c r="D73" s="71"/>
      <c r="E73" s="4"/>
      <c r="F73" s="51">
        <f>IF(F75&lt;0.25,F75,0.25)</f>
        <v>0</v>
      </c>
    </row>
    <row r="74" spans="2:6" ht="60.75" x14ac:dyDescent="0.25">
      <c r="B74" s="3"/>
      <c r="C74" s="18" t="s">
        <v>53</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54</v>
      </c>
      <c r="C77" s="4"/>
      <c r="D77" s="4"/>
      <c r="E77" s="48">
        <f>SUM(F80:F85)</f>
        <v>0</v>
      </c>
      <c r="F77" s="51">
        <f>IF(E77&lt;0.25,E77,0.25)</f>
        <v>0</v>
      </c>
    </row>
    <row r="78" spans="2:6" ht="72.75" x14ac:dyDescent="0.25">
      <c r="B78" s="3"/>
      <c r="C78" s="18" t="s">
        <v>55</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E0zhqIhyszBpmBxDbq8sf74PrvfqNDxgLsqQ3Fuq4+YaA3tWED/QpV1X51I8tl7Lx6J9aC5UxnsVhsaOPpP+rg==" saltValue="iNPU3r0YinVtesKXKdownQ=="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7" fitToHeight="5"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D58:D61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D33" sqref="D33"/>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41</v>
      </c>
      <c r="B11" s="53">
        <v>0</v>
      </c>
    </row>
    <row r="12" spans="1:2" x14ac:dyDescent="0.25">
      <c r="A12" t="s">
        <v>30</v>
      </c>
      <c r="B12" s="53">
        <v>0.5</v>
      </c>
    </row>
    <row r="13" spans="1:2" x14ac:dyDescent="0.25">
      <c r="A13" t="s">
        <v>31</v>
      </c>
      <c r="B13" s="53">
        <v>0.4</v>
      </c>
    </row>
    <row r="14" spans="1:2" x14ac:dyDescent="0.25">
      <c r="A14" t="s">
        <v>32</v>
      </c>
      <c r="B14" s="53">
        <v>0.3</v>
      </c>
    </row>
    <row r="15" spans="1:2" x14ac:dyDescent="0.25">
      <c r="A15" t="s">
        <v>33</v>
      </c>
      <c r="B15" s="53">
        <v>0.2</v>
      </c>
    </row>
    <row r="16" spans="1:2" s="26" customFormat="1" x14ac:dyDescent="0.25">
      <c r="A16" t="s">
        <v>34</v>
      </c>
      <c r="B16" s="53">
        <v>0.1</v>
      </c>
    </row>
    <row r="17" spans="1:2" s="26" customFormat="1" x14ac:dyDescent="0.25">
      <c r="B17" s="53"/>
    </row>
    <row r="18" spans="1:2" x14ac:dyDescent="0.25">
      <c r="A18" s="26"/>
      <c r="B18" s="27"/>
    </row>
    <row r="19" spans="1:2" x14ac:dyDescent="0.25">
      <c r="A19" s="21" t="s">
        <v>4</v>
      </c>
      <c r="B19" s="28"/>
    </row>
    <row r="20" spans="1:2" x14ac:dyDescent="0.25">
      <c r="A20" t="s">
        <v>0</v>
      </c>
      <c r="B20" s="53">
        <v>0</v>
      </c>
    </row>
    <row r="21" spans="1:2" x14ac:dyDescent="0.25">
      <c r="A21" t="s">
        <v>5</v>
      </c>
      <c r="B21" s="53">
        <v>0.25</v>
      </c>
    </row>
    <row r="22" spans="1:2" x14ac:dyDescent="0.25">
      <c r="A22" t="s">
        <v>9</v>
      </c>
      <c r="B22" s="53">
        <v>0.2</v>
      </c>
    </row>
    <row r="23" spans="1:2" x14ac:dyDescent="0.25">
      <c r="A23" t="s">
        <v>6</v>
      </c>
      <c r="B23" s="53">
        <v>0.15</v>
      </c>
    </row>
    <row r="24" spans="1:2" x14ac:dyDescent="0.25">
      <c r="A24" t="s">
        <v>42</v>
      </c>
      <c r="B24" s="53">
        <v>0.1</v>
      </c>
    </row>
    <row r="25" spans="1:2" x14ac:dyDescent="0.25">
      <c r="A25" t="s">
        <v>8</v>
      </c>
      <c r="B25" s="53">
        <v>0.05</v>
      </c>
    </row>
    <row r="28" spans="1:2" x14ac:dyDescent="0.25">
      <c r="A28" s="21" t="s">
        <v>10</v>
      </c>
      <c r="B28" s="20"/>
    </row>
    <row r="29" spans="1:2" x14ac:dyDescent="0.25">
      <c r="A29" t="s">
        <v>0</v>
      </c>
      <c r="B29" s="53">
        <v>0</v>
      </c>
    </row>
    <row r="30" spans="1:2" x14ac:dyDescent="0.25">
      <c r="A30" t="s">
        <v>11</v>
      </c>
      <c r="B30" s="53">
        <v>0.25</v>
      </c>
    </row>
    <row r="31" spans="1:2" x14ac:dyDescent="0.25">
      <c r="A31" s="29" t="s">
        <v>12</v>
      </c>
      <c r="B31" s="53">
        <v>0.2</v>
      </c>
    </row>
    <row r="32" spans="1:2" x14ac:dyDescent="0.25">
      <c r="A32" s="29" t="s">
        <v>13</v>
      </c>
      <c r="B32" s="53">
        <v>0.15</v>
      </c>
    </row>
    <row r="33" spans="1:2" x14ac:dyDescent="0.25">
      <c r="A33" t="s">
        <v>14</v>
      </c>
      <c r="B33" s="53">
        <v>0.1</v>
      </c>
    </row>
    <row r="34" spans="1:2" x14ac:dyDescent="0.25">
      <c r="A34" t="s">
        <v>15</v>
      </c>
      <c r="B34" s="53">
        <v>0.05</v>
      </c>
    </row>
    <row r="35" spans="1:2" x14ac:dyDescent="0.25">
      <c r="A35" t="s">
        <v>16</v>
      </c>
      <c r="B35" s="53">
        <v>2.5000000000000001E-2</v>
      </c>
    </row>
    <row r="37" spans="1:2" s="26" customFormat="1" x14ac:dyDescent="0.25">
      <c r="A37" s="21" t="s">
        <v>35</v>
      </c>
      <c r="B37" s="28"/>
    </row>
    <row r="38" spans="1:2" x14ac:dyDescent="0.25">
      <c r="A38" s="26" t="s">
        <v>0</v>
      </c>
      <c r="B38" s="53">
        <v>0</v>
      </c>
    </row>
    <row r="39" spans="1:2" x14ac:dyDescent="0.25">
      <c r="A39" t="s">
        <v>36</v>
      </c>
      <c r="B39" s="53">
        <v>1</v>
      </c>
    </row>
    <row r="40" spans="1:2" x14ac:dyDescent="0.25">
      <c r="A40" t="s">
        <v>38</v>
      </c>
      <c r="B40" s="53">
        <v>0.25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LIVIA BELMONTE COMPANY</cp:lastModifiedBy>
  <cp:lastPrinted>2022-05-09T14:41:49Z</cp:lastPrinted>
  <dcterms:created xsi:type="dcterms:W3CDTF">2022-05-05T11:54:51Z</dcterms:created>
  <dcterms:modified xsi:type="dcterms:W3CDTF">2024-10-01T10:52:21Z</dcterms:modified>
</cp:coreProperties>
</file>