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bc397q\Downloads\"/>
    </mc:Choice>
  </mc:AlternateContent>
  <workbookProtection workbookAlgorithmName="SHA-512" workbookHashValue="UhdcDNXJUAkpEM1nzA/R3j6hgjpQH4VBqW+OU2D8e3mVkU0+xOr4lthUhIhHZibFz+feLRHHk8Wq+9lFLqbdAQ==" workbookSaltValue="UE74MS6gczvl6AZ4k9gaqg==" workbookSpinCount="100000" lockStructure="1"/>
  <bookViews>
    <workbookView xWindow="0" yWindow="0" windowWidth="28800" windowHeight="11580"/>
  </bookViews>
  <sheets>
    <sheet name="AUTOBAREMACIÓN" sheetId="1" r:id="rId1"/>
    <sheet name="Hoja2" sheetId="2"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8" i="1" l="1"/>
  <c r="H49" i="1"/>
  <c r="H50" i="1"/>
  <c r="H51" i="1"/>
  <c r="H52" i="1"/>
  <c r="H53" i="1"/>
  <c r="H54" i="1"/>
  <c r="H55" i="1"/>
  <c r="H56" i="1"/>
  <c r="H57" i="1"/>
  <c r="H58" i="1"/>
  <c r="H59" i="1"/>
  <c r="H60" i="1"/>
  <c r="H61" i="1"/>
  <c r="H62" i="1"/>
  <c r="H63" i="1"/>
  <c r="H64" i="1"/>
  <c r="H65" i="1"/>
  <c r="H66" i="1"/>
  <c r="H67" i="1"/>
  <c r="H68" i="1"/>
  <c r="H69" i="1"/>
  <c r="H47" i="1"/>
  <c r="G70" i="1"/>
  <c r="H70" i="1" s="1"/>
  <c r="G95" i="1"/>
  <c r="H95" i="1" s="1"/>
  <c r="H74" i="1"/>
  <c r="H75" i="1"/>
  <c r="H76" i="1"/>
  <c r="H77" i="1"/>
  <c r="H78" i="1"/>
  <c r="H79" i="1"/>
  <c r="H80" i="1"/>
  <c r="H81" i="1"/>
  <c r="H82" i="1"/>
  <c r="H83" i="1"/>
  <c r="H84" i="1"/>
  <c r="H85" i="1"/>
  <c r="H86" i="1"/>
  <c r="H87" i="1"/>
  <c r="H88" i="1"/>
  <c r="H89" i="1"/>
  <c r="H90" i="1"/>
  <c r="H91" i="1"/>
  <c r="H92" i="1"/>
  <c r="H93" i="1"/>
  <c r="H94" i="1"/>
  <c r="H73" i="1"/>
  <c r="H107" i="1"/>
  <c r="H105" i="1"/>
  <c r="H104" i="1"/>
  <c r="H106" i="1"/>
  <c r="H103" i="1"/>
  <c r="H102" i="1"/>
  <c r="H98" i="1"/>
  <c r="H96" i="1" s="1"/>
  <c r="H40" i="1"/>
  <c r="H41" i="1"/>
  <c r="H39" i="1"/>
  <c r="H31" i="1"/>
  <c r="G29" i="1"/>
  <c r="F29" i="1"/>
  <c r="G28" i="1"/>
  <c r="F28" i="1"/>
  <c r="G27" i="1"/>
  <c r="F27" i="1"/>
  <c r="G26" i="1"/>
  <c r="F26" i="1"/>
  <c r="G25" i="1"/>
  <c r="F25" i="1"/>
  <c r="G24" i="1"/>
  <c r="F24" i="1"/>
  <c r="G23" i="1"/>
  <c r="F23" i="1"/>
  <c r="G22" i="1"/>
  <c r="F22" i="1"/>
  <c r="G21" i="1"/>
  <c r="F21" i="1"/>
  <c r="G20" i="1"/>
  <c r="F20" i="1"/>
  <c r="G19" i="1"/>
  <c r="F19" i="1"/>
  <c r="G18" i="1"/>
  <c r="F18" i="1"/>
  <c r="G43" i="1" l="1"/>
  <c r="H43" i="1" s="1"/>
  <c r="G99" i="1"/>
  <c r="H99" i="1" s="1"/>
  <c r="G16" i="1"/>
  <c r="H16" i="1" s="1"/>
  <c r="G38" i="1"/>
  <c r="H38" i="1" s="1"/>
  <c r="G33" i="1"/>
  <c r="H33" i="1" s="1"/>
  <c r="H14" i="1" l="1"/>
  <c r="G13" i="1" s="1"/>
  <c r="H13" i="1" s="1"/>
  <c r="G32" i="1"/>
  <c r="H32" i="1" s="1"/>
  <c r="H11" i="1" l="1"/>
</calcChain>
</file>

<file path=xl/sharedStrings.xml><?xml version="1.0" encoding="utf-8"?>
<sst xmlns="http://schemas.openxmlformats.org/spreadsheetml/2006/main" count="79" uniqueCount="56">
  <si>
    <t>Denominación puesto</t>
  </si>
  <si>
    <t>Nombre y apellidos</t>
  </si>
  <si>
    <t>DNI</t>
  </si>
  <si>
    <t>Número de meses completos:</t>
  </si>
  <si>
    <t>Nº. Documento</t>
  </si>
  <si>
    <t>Puesto</t>
  </si>
  <si>
    <t>Fecha de alta</t>
  </si>
  <si>
    <t>Fecha de baja</t>
  </si>
  <si>
    <t>Meses</t>
  </si>
  <si>
    <t>Días</t>
  </si>
  <si>
    <t xml:space="preserve"> ---</t>
  </si>
  <si>
    <t>Titulación requerida para el puesto (obligatorio especificar)</t>
  </si>
  <si>
    <t>Titulación (distintas a la requerida)</t>
  </si>
  <si>
    <t>Nivel</t>
  </si>
  <si>
    <t>Curso</t>
  </si>
  <si>
    <t>Fecha de finalización curso</t>
  </si>
  <si>
    <t xml:space="preserve">Horas </t>
  </si>
  <si>
    <t>4. Idiomas comunitarios. Máximo 2,00 puntos.</t>
  </si>
  <si>
    <t>Idioma comunitario</t>
  </si>
  <si>
    <t>ADMINISTRATIVA/O A.G. (11 PLAZAS C.O.- P.I.) (9 P.I.V. + 2 D.F.F.S.M.)</t>
  </si>
  <si>
    <t xml:space="preserve">PUNTUACIÓN TOTAL AUTOBAREMACIÓN: </t>
  </si>
  <si>
    <t>ANTIGÜEDAD Y GRADO. Máximo: 3,78 puntos.</t>
  </si>
  <si>
    <t>A. Antigüedad. Máximo 3,32 puntos.</t>
  </si>
  <si>
    <t>B. Grado consolidado. Máximo 0,46 puntos.</t>
  </si>
  <si>
    <t>Por cada mes completo de servicios prestados en cualquiera de las distintas Administraciones Públicas. Se valorarán también los servicios reconocidos al amparo de la ley 70/1978, de 26 de diciembre. Por cada mes completo: 0,0095 puntos</t>
  </si>
  <si>
    <t>Grado consolidado</t>
  </si>
  <si>
    <t>Valenciano</t>
  </si>
  <si>
    <t>Nivel B2</t>
  </si>
  <si>
    <t>Idiomas comunitarios</t>
  </si>
  <si>
    <t>NIVEL.C2</t>
  </si>
  <si>
    <t>NIVEL.C1</t>
  </si>
  <si>
    <t>NIVEL.B2</t>
  </si>
  <si>
    <t>NIVEL.B1</t>
  </si>
  <si>
    <t>NIVEL.A2</t>
  </si>
  <si>
    <t>Titulación académica</t>
  </si>
  <si>
    <t>a) Grado consolidado inferior al puesto solicitado</t>
  </si>
  <si>
    <t>b) Grado consolidado igual o superior al puesto solicitado</t>
  </si>
  <si>
    <t>Grado Superior C2</t>
  </si>
  <si>
    <t>Grado Medio C1</t>
  </si>
  <si>
    <t>Grado elemental B1</t>
  </si>
  <si>
    <t>Nivel Oral A2</t>
  </si>
  <si>
    <t>Licenciatura/Grado/Master</t>
  </si>
  <si>
    <t>Diplomaturas</t>
  </si>
  <si>
    <t>Bachiller, Grado Medio o equivalente</t>
  </si>
  <si>
    <t>1. Titulaciones académicas. Máximo 0,60 puntos.</t>
  </si>
  <si>
    <t xml:space="preserve">Titulaciones distintas a la requerida para el puesto y de igual o superior nivel a la exigida en la convocatoria y en materias relacionadas con las funciones del puesto, con arreglo a la siguiente escala: Licenciatura/Grado/Master: 0,60 puntos |Diplomaturas: 0,45 puntos | Ciclo Formativo de Grado Superior, Técnico/a Especialista, Maestría Industrial o equivalente: 0,30 puntos | Bachiller, Grado Medio o equivalente: 0,15 puntos.
</t>
  </si>
  <si>
    <t>CFGS, Tec. Esp., Maestría Industrial o equivalente</t>
  </si>
  <si>
    <t>FORMACIÓN. Máximo: 3,79 puntos.</t>
  </si>
  <si>
    <t>2. Cursos de formación y perfeccionamiento.  Máximo 1,99 puntos.</t>
  </si>
  <si>
    <t>En ningún caso se puntuarán en el presente subaspartado ni en el anterior, los cursos de valenciano y de idiomas, ni los cursos pertenecientes a una carrera universitaria y los de los diferentes Institutos de las Universidades, cuando formen parte del Plan de Estudios del Centro. Tampoco los cursos derivados de procesos selectivos, promoción interna, planes de empleo y adaptación de régimen jurídico a la naturaleza de los puestos que se ocupan. En el supuesto de cursos impartidos, éstos se valorarán por una sola vez, no siendo susceptibles de ser valoradas ediciones de un mismo curso.</t>
  </si>
  <si>
    <t>Cursos de formación y perfeccionamiento que tengan relación con temas de carácter general de la Administración Pública (Anexo 1. Grupo I), de duración igual o superior a 15 horas, que hayan sido cursados o impartidos por el interesado y que hayan sido convocados u homologados por cualquier Centro u organismo de formación de empleados públicos y/o Universidades: Por cada hora: 0,0023 puntos.</t>
  </si>
  <si>
    <t>3. Valenciano. Máximo 0,60 puntos.</t>
  </si>
  <si>
    <t xml:space="preserve">Se valorarán previa acreditación de estar en posesión del correspondiente certificado expedido u homologado por la J.Q.C.V., con arreglo a la siguiente escala: Grado Superior C2: 0,60 puntos | Grado medio C1: 0,50 puntos | Nivel B2: 0,40 puntos | Grado Elemental B1: 0,30 puntos | Nivel Oral A2: 0,15 puntos. </t>
  </si>
  <si>
    <t xml:space="preserve">Conocimiento de idiomas comunitarios, acreditados mediante títulos, diplomas y certificados expedidos por escuelas oficiales de idiomas, o sus equivalentes, o expedidas por universidades españolas y extranjeras, de conformidad con el sistema de reconomiento de competencias en lenguas extranjeras que establezca la autoridad educativa correspondiente: Nivel C2: 0,60 puntos | Nivel C1: 0,50 puntos | Nivel B2: 0,40 puntos | Nivel B1: 0,30 puntos | Nivel A2: 0,20 puntos. </t>
  </si>
  <si>
    <t>Cursos de formación y perfeccionamiento que tengan relación con las funciones y materias propias de la plaza convocada, de duración igual o superior a 15 horas, que hayan sido cursados o impartidos por el interesado y que hayan sido convocados y homologados por cualquier Centro u organismo de formación de empleados públicos y/o Universidades: (Por cada hora: 0,0031 puntos)</t>
  </si>
  <si>
    <t>BAREMO DE MÉRITOS DE LA FASE DE CONCURSO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</si>
</sst>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0.00000"/>
    <numFmt numFmtId="165" formatCode="0.000"/>
    <numFmt numFmtId="166" formatCode="0.00;\-0.00;;@"/>
    <numFmt numFmtId="167" formatCode="0;\-0;;@"/>
    <numFmt numFmtId="168" formatCode="_-* #,##0_-;\-* #,##0_-;_-* &quot;-&quot;??_-;_-@_-"/>
    <numFmt numFmtId="169" formatCode="0.000;\-0.000;;@"/>
    <numFmt numFmtId="170" formatCode="0.0000"/>
    <numFmt numFmtId="171" formatCode="0.0000;\-0.0000;;@"/>
  </numFmts>
  <fonts count="24"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b/>
      <sz val="14"/>
      <color rgb="FF006100"/>
      <name val="Calibri"/>
      <family val="2"/>
      <scheme val="minor"/>
    </font>
    <font>
      <sz val="8.5"/>
      <color theme="1"/>
      <name val="Calibri"/>
      <family val="2"/>
      <scheme val="minor"/>
    </font>
    <font>
      <sz val="11"/>
      <color theme="7" tint="0.59999389629810485"/>
      <name val="Calibri"/>
      <family val="2"/>
      <scheme val="minor"/>
    </font>
    <font>
      <b/>
      <sz val="14"/>
      <name val="Calibri"/>
      <family val="2"/>
      <scheme val="minor"/>
    </font>
    <font>
      <sz val="14"/>
      <color theme="1"/>
      <name val="Calibri"/>
      <family val="2"/>
      <scheme val="minor"/>
    </font>
    <font>
      <sz val="14"/>
      <color theme="0"/>
      <name val="Calibri"/>
      <family val="2"/>
      <scheme val="minor"/>
    </font>
    <font>
      <sz val="11"/>
      <name val="Calibri"/>
      <family val="2"/>
      <scheme val="minor"/>
    </font>
    <font>
      <sz val="9"/>
      <color theme="1"/>
      <name val="Calibri"/>
      <family val="2"/>
      <scheme val="minor"/>
    </font>
    <font>
      <sz val="10"/>
      <color theme="1"/>
      <name val="Calibri"/>
      <family val="2"/>
      <scheme val="minor"/>
    </font>
    <font>
      <sz val="10"/>
      <name val="Calibri"/>
      <family val="2"/>
      <scheme val="minor"/>
    </font>
    <font>
      <b/>
      <sz val="14"/>
      <color theme="0"/>
      <name val="Calibri"/>
      <family val="2"/>
      <scheme val="minor"/>
    </font>
    <font>
      <sz val="8"/>
      <color theme="1"/>
      <name val="Calibri"/>
      <family val="2"/>
      <scheme val="minor"/>
    </font>
    <font>
      <sz val="9"/>
      <name val="Calibri"/>
      <family val="2"/>
      <scheme val="minor"/>
    </font>
    <font>
      <sz val="11"/>
      <color theme="1"/>
      <name val="Calibri"/>
      <family val="2"/>
    </font>
    <font>
      <b/>
      <sz val="11"/>
      <name val="Calibri"/>
      <family val="2"/>
      <scheme val="minor"/>
    </font>
    <font>
      <b/>
      <sz val="9"/>
      <color theme="1"/>
      <name val="Calibri"/>
      <family val="2"/>
      <scheme val="minor"/>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bottom style="thin">
        <color auto="1"/>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cellStyleXfs>
  <cellXfs count="97">
    <xf numFmtId="0" fontId="0" fillId="0" borderId="0" xfId="0"/>
    <xf numFmtId="0" fontId="0" fillId="0" borderId="0" xfId="0" applyFont="1" applyProtection="1"/>
    <xf numFmtId="0" fontId="0" fillId="0" borderId="1" xfId="0" applyFont="1" applyBorder="1" applyProtection="1"/>
    <xf numFmtId="0" fontId="0" fillId="0" borderId="2" xfId="0" applyFont="1" applyBorder="1" applyProtection="1"/>
    <xf numFmtId="0" fontId="0" fillId="0" borderId="3" xfId="0" applyFont="1" applyBorder="1" applyProtection="1"/>
    <xf numFmtId="0" fontId="0" fillId="0" borderId="4" xfId="0" applyFont="1" applyBorder="1" applyProtection="1"/>
    <xf numFmtId="0" fontId="0" fillId="0" borderId="0" xfId="0" applyFont="1" applyBorder="1" applyProtection="1"/>
    <xf numFmtId="0" fontId="0" fillId="0" borderId="5" xfId="0" applyFont="1" applyBorder="1" applyProtection="1"/>
    <xf numFmtId="0" fontId="6" fillId="0" borderId="4" xfId="0" applyFont="1" applyBorder="1" applyProtection="1"/>
    <xf numFmtId="0" fontId="7" fillId="0" borderId="0" xfId="0" applyFont="1" applyBorder="1" applyProtection="1"/>
    <xf numFmtId="164" fontId="8" fillId="0" borderId="5" xfId="2" applyNumberFormat="1" applyFont="1" applyFill="1" applyBorder="1" applyProtection="1"/>
    <xf numFmtId="0" fontId="9" fillId="0" borderId="4" xfId="0" applyFont="1" applyBorder="1" applyProtection="1"/>
    <xf numFmtId="0" fontId="0" fillId="0" borderId="6" xfId="0" applyFont="1" applyBorder="1" applyProtection="1"/>
    <xf numFmtId="0" fontId="0" fillId="0" borderId="7" xfId="0" applyFont="1" applyBorder="1" applyProtection="1"/>
    <xf numFmtId="0" fontId="0" fillId="0" borderId="8" xfId="0" applyFont="1" applyBorder="1" applyProtection="1"/>
    <xf numFmtId="0" fontId="6" fillId="5" borderId="9" xfId="0" applyFont="1" applyFill="1" applyBorder="1" applyProtection="1"/>
    <xf numFmtId="0" fontId="0" fillId="5" borderId="10" xfId="0" applyFont="1" applyFill="1" applyBorder="1" applyProtection="1"/>
    <xf numFmtId="165" fontId="10" fillId="5" borderId="10" xfId="0" applyNumberFormat="1" applyFont="1" applyFill="1" applyBorder="1" applyProtection="1"/>
    <xf numFmtId="0" fontId="0" fillId="0" borderId="12" xfId="0" applyFont="1" applyBorder="1" applyProtection="1"/>
    <xf numFmtId="0" fontId="0" fillId="0" borderId="13" xfId="0" applyFont="1" applyBorder="1" applyProtection="1"/>
    <xf numFmtId="166" fontId="14" fillId="0" borderId="5" xfId="0" applyNumberFormat="1" applyFont="1" applyBorder="1" applyProtection="1"/>
    <xf numFmtId="0" fontId="15" fillId="0" borderId="0" xfId="0" applyFont="1" applyBorder="1" applyAlignment="1" applyProtection="1">
      <alignment wrapText="1"/>
    </xf>
    <xf numFmtId="167" fontId="14" fillId="0" borderId="5" xfId="0" applyNumberFormat="1" applyFont="1" applyBorder="1" applyProtection="1"/>
    <xf numFmtId="168" fontId="0" fillId="5" borderId="0" xfId="1" applyNumberFormat="1" applyFont="1" applyFill="1" applyBorder="1" applyProtection="1"/>
    <xf numFmtId="0" fontId="15" fillId="0" borderId="4" xfId="0" applyFont="1" applyBorder="1"/>
    <xf numFmtId="0" fontId="15" fillId="0" borderId="0" xfId="0" applyFont="1" applyBorder="1" applyAlignment="1" applyProtection="1">
      <alignment horizontal="center" vertical="center" wrapText="1"/>
    </xf>
    <xf numFmtId="0" fontId="15" fillId="0" borderId="0" xfId="0" applyFont="1" applyBorder="1" applyAlignment="1" applyProtection="1">
      <alignment horizontal="right" vertical="center" wrapText="1"/>
    </xf>
    <xf numFmtId="0" fontId="15" fillId="5" borderId="0" xfId="0" applyFont="1" applyFill="1" applyBorder="1" applyAlignment="1" applyProtection="1">
      <alignment horizontal="center"/>
      <protection locked="0"/>
    </xf>
    <xf numFmtId="14" fontId="16" fillId="4" borderId="0" xfId="0" applyNumberFormat="1" applyFont="1" applyFill="1" applyBorder="1" applyProtection="1">
      <protection locked="0"/>
    </xf>
    <xf numFmtId="0" fontId="16" fillId="4" borderId="0" xfId="0" applyFont="1" applyFill="1" applyBorder="1" applyProtection="1"/>
    <xf numFmtId="168" fontId="0" fillId="4" borderId="0" xfId="1" applyNumberFormat="1" applyFont="1" applyFill="1" applyBorder="1" applyProtection="1"/>
    <xf numFmtId="166" fontId="14" fillId="0" borderId="14" xfId="0" applyNumberFormat="1" applyFont="1" applyBorder="1" applyProtection="1"/>
    <xf numFmtId="0" fontId="4" fillId="5" borderId="9" xfId="0" applyFont="1" applyFill="1" applyBorder="1" applyProtection="1"/>
    <xf numFmtId="0" fontId="6" fillId="5" borderId="10" xfId="0" applyFont="1" applyFill="1" applyBorder="1" applyProtection="1"/>
    <xf numFmtId="165" fontId="18" fillId="5" borderId="10" xfId="0" applyNumberFormat="1" applyFont="1" applyFill="1" applyBorder="1" applyProtection="1"/>
    <xf numFmtId="167" fontId="0" fillId="0" borderId="5" xfId="0" applyNumberFormat="1" applyFont="1" applyBorder="1" applyProtection="1"/>
    <xf numFmtId="0" fontId="15" fillId="0" borderId="4" xfId="0" applyFont="1" applyBorder="1" applyProtection="1"/>
    <xf numFmtId="0" fontId="20" fillId="5" borderId="0" xfId="3" applyFont="1" applyFill="1" applyBorder="1" applyProtection="1"/>
    <xf numFmtId="0" fontId="0" fillId="4" borderId="4" xfId="0" applyFont="1" applyFill="1" applyBorder="1" applyProtection="1">
      <protection locked="0"/>
    </xf>
    <xf numFmtId="0" fontId="0" fillId="4" borderId="0" xfId="0" applyFont="1" applyFill="1" applyBorder="1" applyProtection="1">
      <protection locked="0"/>
    </xf>
    <xf numFmtId="0" fontId="15" fillId="0" borderId="0" xfId="0" applyFont="1" applyBorder="1" applyProtection="1"/>
    <xf numFmtId="166" fontId="5" fillId="0" borderId="0" xfId="0" applyNumberFormat="1" applyFont="1" applyBorder="1" applyProtection="1"/>
    <xf numFmtId="167" fontId="5" fillId="0" borderId="5" xfId="0" applyNumberFormat="1" applyFont="1" applyBorder="1" applyProtection="1"/>
    <xf numFmtId="0" fontId="0" fillId="4" borderId="16" xfId="0" applyFont="1" applyFill="1" applyBorder="1" applyProtection="1">
      <protection locked="0"/>
    </xf>
    <xf numFmtId="0" fontId="0" fillId="4" borderId="17" xfId="0" applyFont="1" applyFill="1" applyBorder="1" applyProtection="1">
      <protection locked="0"/>
    </xf>
    <xf numFmtId="169" fontId="0" fillId="0" borderId="5" xfId="0" applyNumberFormat="1" applyFont="1" applyBorder="1" applyProtection="1"/>
    <xf numFmtId="0" fontId="0" fillId="4" borderId="0" xfId="0" applyFont="1" applyFill="1" applyBorder="1" applyAlignment="1" applyProtection="1">
      <alignment horizontal="left"/>
      <protection locked="0"/>
    </xf>
    <xf numFmtId="14" fontId="0" fillId="4" borderId="0" xfId="0" applyNumberFormat="1" applyFont="1" applyFill="1" applyBorder="1" applyAlignment="1" applyProtection="1">
      <alignment horizontal="center"/>
    </xf>
    <xf numFmtId="0" fontId="0" fillId="0" borderId="17" xfId="0" applyFont="1" applyBorder="1" applyProtection="1"/>
    <xf numFmtId="0" fontId="0" fillId="0" borderId="16" xfId="0" applyFont="1" applyBorder="1" applyProtection="1"/>
    <xf numFmtId="169" fontId="5" fillId="5" borderId="13" xfId="0" applyNumberFormat="1" applyFont="1" applyFill="1" applyBorder="1" applyProtection="1"/>
    <xf numFmtId="0" fontId="0" fillId="4" borderId="6" xfId="0" applyFont="1" applyFill="1" applyBorder="1" applyProtection="1">
      <protection locked="0"/>
    </xf>
    <xf numFmtId="0" fontId="0" fillId="4" borderId="7" xfId="0" applyFont="1" applyFill="1" applyBorder="1" applyProtection="1">
      <protection locked="0"/>
    </xf>
    <xf numFmtId="170" fontId="11" fillId="5" borderId="11" xfId="2" applyNumberFormat="1" applyFont="1" applyFill="1" applyBorder="1" applyProtection="1"/>
    <xf numFmtId="0" fontId="4" fillId="6" borderId="0" xfId="0" applyFont="1" applyFill="1"/>
    <xf numFmtId="0" fontId="0" fillId="6" borderId="0" xfId="0" applyFill="1"/>
    <xf numFmtId="2" fontId="0" fillId="0" borderId="0" xfId="0" applyNumberFormat="1"/>
    <xf numFmtId="0" fontId="21" fillId="0" borderId="0" xfId="0" applyFont="1" applyAlignment="1">
      <alignment horizontal="justify" vertical="center"/>
    </xf>
    <xf numFmtId="0" fontId="22" fillId="6" borderId="0" xfId="0" applyFont="1" applyFill="1"/>
    <xf numFmtId="2" fontId="0" fillId="6" borderId="0" xfId="0" applyNumberFormat="1" applyFill="1"/>
    <xf numFmtId="165" fontId="0" fillId="0" borderId="0" xfId="0" applyNumberFormat="1"/>
    <xf numFmtId="170" fontId="21" fillId="0" borderId="0" xfId="0" applyNumberFormat="1" applyFont="1" applyAlignment="1">
      <alignment horizontal="right"/>
    </xf>
    <xf numFmtId="170" fontId="0" fillId="0" borderId="0" xfId="0" applyNumberFormat="1"/>
    <xf numFmtId="171" fontId="14" fillId="0" borderId="5" xfId="0" applyNumberFormat="1" applyFont="1" applyBorder="1" applyProtection="1"/>
    <xf numFmtId="170" fontId="11" fillId="5" borderId="11" xfId="0" applyNumberFormat="1" applyFont="1" applyFill="1" applyBorder="1" applyProtection="1"/>
    <xf numFmtId="170" fontId="6" fillId="5" borderId="11" xfId="0" applyNumberFormat="1" applyFont="1" applyFill="1" applyBorder="1" applyProtection="1"/>
    <xf numFmtId="171" fontId="0" fillId="0" borderId="15" xfId="0" applyNumberFormat="1" applyFont="1" applyBorder="1" applyProtection="1"/>
    <xf numFmtId="171" fontId="0" fillId="0" borderId="5" xfId="0" applyNumberFormat="1" applyFont="1" applyBorder="1" applyProtection="1"/>
    <xf numFmtId="0" fontId="19" fillId="0" borderId="0" xfId="0" applyFont="1" applyBorder="1" applyAlignment="1" applyProtection="1">
      <alignment horizontal="left" wrapText="1"/>
    </xf>
    <xf numFmtId="0" fontId="5" fillId="0" borderId="2" xfId="0" applyFont="1" applyBorder="1" applyProtection="1"/>
    <xf numFmtId="171" fontId="0" fillId="0" borderId="3" xfId="0" applyNumberFormat="1" applyFont="1" applyBorder="1" applyProtection="1"/>
    <xf numFmtId="171" fontId="0" fillId="0" borderId="14" xfId="0" applyNumberFormat="1" applyFont="1" applyBorder="1" applyProtection="1"/>
    <xf numFmtId="171" fontId="0" fillId="0" borderId="8" xfId="0" applyNumberFormat="1" applyFont="1" applyBorder="1" applyProtection="1"/>
    <xf numFmtId="0" fontId="0" fillId="0" borderId="4" xfId="0" applyFont="1" applyFill="1" applyBorder="1" applyProtection="1">
      <protection locked="0"/>
    </xf>
    <xf numFmtId="0" fontId="0" fillId="0" borderId="0" xfId="0" applyFont="1" applyFill="1" applyBorder="1" applyAlignment="1" applyProtection="1">
      <alignment horizontal="left"/>
      <protection locked="0"/>
    </xf>
    <xf numFmtId="14" fontId="0" fillId="0" borderId="0" xfId="0" applyNumberFormat="1" applyFont="1" applyFill="1" applyBorder="1" applyAlignment="1" applyProtection="1">
      <alignment horizontal="center"/>
    </xf>
    <xf numFmtId="0" fontId="0" fillId="0" borderId="0" xfId="0" applyFont="1" applyFill="1" applyBorder="1" applyProtection="1">
      <protection locked="0"/>
    </xf>
    <xf numFmtId="14" fontId="0" fillId="0" borderId="0" xfId="0" applyNumberFormat="1" applyFont="1" applyFill="1" applyBorder="1" applyAlignment="1" applyProtection="1">
      <alignment horizontal="center"/>
      <protection locked="0"/>
    </xf>
    <xf numFmtId="0" fontId="12" fillId="5" borderId="10" xfId="0" applyFont="1" applyFill="1" applyBorder="1" applyProtection="1"/>
    <xf numFmtId="166" fontId="13" fillId="5" borderId="10" xfId="0" applyNumberFormat="1" applyFont="1" applyFill="1" applyBorder="1" applyProtection="1"/>
    <xf numFmtId="0" fontId="14" fillId="0" borderId="2" xfId="0" applyFont="1" applyBorder="1" applyProtection="1"/>
    <xf numFmtId="171" fontId="14" fillId="0" borderId="3" xfId="0" applyNumberFormat="1" applyFont="1" applyBorder="1" applyProtection="1"/>
    <xf numFmtId="0" fontId="17" fillId="4" borderId="7" xfId="3" applyFont="1" applyFill="1" applyBorder="1" applyAlignment="1" applyProtection="1">
      <alignment vertical="top" wrapText="1"/>
      <protection locked="0"/>
    </xf>
    <xf numFmtId="171" fontId="0" fillId="5" borderId="8" xfId="0" applyNumberFormat="1" applyFont="1" applyFill="1" applyBorder="1" applyProtection="1"/>
    <xf numFmtId="14" fontId="0" fillId="4" borderId="0" xfId="0" applyNumberFormat="1" applyFont="1" applyFill="1" applyBorder="1" applyAlignment="1" applyProtection="1">
      <alignment horizontal="center"/>
      <protection locked="0"/>
    </xf>
    <xf numFmtId="14" fontId="0" fillId="0" borderId="17" xfId="0" applyNumberFormat="1" applyFont="1" applyFill="1" applyBorder="1" applyAlignment="1" applyProtection="1">
      <alignment horizontal="center"/>
      <protection locked="0"/>
    </xf>
    <xf numFmtId="0" fontId="0" fillId="4" borderId="0" xfId="0" applyFont="1" applyFill="1" applyBorder="1" applyAlignment="1" applyProtection="1">
      <alignment horizontal="center"/>
      <protection locked="0"/>
    </xf>
    <xf numFmtId="0" fontId="0" fillId="4" borderId="7" xfId="0" applyFont="1" applyFill="1" applyBorder="1" applyAlignment="1" applyProtection="1">
      <alignment horizontal="center"/>
      <protection locked="0"/>
    </xf>
    <xf numFmtId="0" fontId="0" fillId="4" borderId="17" xfId="0" applyFont="1" applyFill="1" applyBorder="1" applyAlignment="1" applyProtection="1">
      <alignment horizontal="center"/>
      <protection locked="0"/>
    </xf>
    <xf numFmtId="0" fontId="15" fillId="4" borderId="17" xfId="0" applyFont="1" applyFill="1" applyBorder="1" applyAlignment="1" applyProtection="1">
      <alignment horizontal="center"/>
      <protection locked="0"/>
    </xf>
    <xf numFmtId="0" fontId="23" fillId="0" borderId="4" xfId="0" applyFont="1" applyBorder="1" applyAlignment="1" applyProtection="1">
      <alignment horizontal="left" wrapText="1"/>
    </xf>
    <xf numFmtId="0" fontId="23" fillId="0" borderId="0" xfId="0" applyFont="1" applyBorder="1" applyAlignment="1" applyProtection="1">
      <alignment horizontal="left" wrapText="1"/>
    </xf>
    <xf numFmtId="0" fontId="15" fillId="0" borderId="4" xfId="0" applyFont="1" applyBorder="1" applyAlignment="1" applyProtection="1">
      <alignment horizontal="left" wrapText="1"/>
    </xf>
    <xf numFmtId="0" fontId="15" fillId="0" borderId="0" xfId="0" applyFont="1" applyBorder="1" applyAlignment="1" applyProtection="1">
      <alignment horizontal="left" wrapText="1"/>
    </xf>
    <xf numFmtId="0" fontId="16" fillId="0" borderId="0" xfId="0" applyFont="1" applyBorder="1" applyAlignment="1" applyProtection="1">
      <alignment horizontal="right"/>
    </xf>
    <xf numFmtId="0" fontId="15" fillId="4" borderId="0" xfId="0" applyFont="1" applyFill="1" applyBorder="1" applyAlignment="1" applyProtection="1">
      <alignment horizontal="center"/>
      <protection locked="0"/>
    </xf>
    <xf numFmtId="0" fontId="6" fillId="4" borderId="0" xfId="0" applyFont="1" applyFill="1" applyBorder="1" applyAlignment="1" applyProtection="1">
      <alignment horizontal="center"/>
      <protection locked="0"/>
    </xf>
  </cellXfs>
  <cellStyles count="4">
    <cellStyle name="Bueno" xfId="2" builtinId="26"/>
    <cellStyle name="Incorrecto" xfId="3" builtinId="27"/>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29307</xdr:colOff>
      <xdr:row>1</xdr:row>
      <xdr:rowOff>110509</xdr:rowOff>
    </xdr:from>
    <xdr:to>
      <xdr:col>2</xdr:col>
      <xdr:colOff>1107634</xdr:colOff>
      <xdr:row>3</xdr:row>
      <xdr:rowOff>18434</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153132" y="301009"/>
          <a:ext cx="2126077" cy="727075"/>
        </a:xfrm>
        <a:prstGeom prst="rect">
          <a:avLst/>
        </a:prstGeom>
        <a:noFill/>
        <a:ln>
          <a:noFill/>
        </a:ln>
      </xdr:spPr>
    </xdr:pic>
    <xdr:clientData/>
  </xdr:twoCellAnchor>
  <xdr:oneCellAnchor>
    <xdr:from>
      <xdr:col>2</xdr:col>
      <xdr:colOff>886810</xdr:colOff>
      <xdr:row>2</xdr:row>
      <xdr:rowOff>151086</xdr:rowOff>
    </xdr:from>
    <xdr:ext cx="7257065" cy="782364"/>
    <xdr:sp macro="" textlink="">
      <xdr:nvSpPr>
        <xdr:cNvPr id="3" name="CuadroTexto 2"/>
        <xdr:cNvSpPr txBox="1"/>
      </xdr:nvSpPr>
      <xdr:spPr>
        <a:xfrm>
          <a:off x="2058385" y="503511"/>
          <a:ext cx="7257065" cy="7823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 Cumplimente</a:t>
          </a:r>
          <a:r>
            <a:rPr lang="es-ES" sz="1000" b="1" baseline="0">
              <a:solidFill>
                <a:srgbClr val="FF0000"/>
              </a:solidFill>
            </a:rPr>
            <a:t> únicamente las celdas sombreadas en naranja. </a:t>
          </a:r>
        </a:p>
        <a:p>
          <a:r>
            <a:rPr lang="es-ES" sz="1000" b="1" baseline="0">
              <a:solidFill>
                <a:srgbClr val="FF0000"/>
              </a:solidFill>
            </a:rPr>
            <a:t>- En las celdas naranja en las que aparecen tres guiones (---) seleccione en el desplegable la opción que corresponda.</a:t>
          </a:r>
        </a:p>
        <a:p>
          <a:r>
            <a:rPr lang="es-ES" sz="1000" b="1" baseline="0">
              <a:solidFill>
                <a:srgbClr val="FF0000"/>
              </a:solidFill>
            </a:rPr>
            <a:t>- 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fPrint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8"/>
  <sheetViews>
    <sheetView tabSelected="1" zoomScaleNormal="100" workbookViewId="0">
      <selection activeCell="D22" sqref="D22"/>
    </sheetView>
  </sheetViews>
  <sheetFormatPr baseColWidth="10" defaultRowHeight="15" x14ac:dyDescent="0.25"/>
  <cols>
    <col min="1" max="1" width="1.85546875" customWidth="1"/>
    <col min="2" max="2" width="15.7109375" customWidth="1"/>
    <col min="3" max="3" width="56.42578125" customWidth="1"/>
    <col min="4" max="4" width="12.28515625" customWidth="1"/>
    <col min="5" max="5" width="13.85546875" customWidth="1"/>
    <col min="6" max="6" width="13.7109375" customWidth="1"/>
    <col min="7" max="7" width="8.5703125" customWidth="1"/>
    <col min="8" max="8" width="9" customWidth="1"/>
  </cols>
  <sheetData>
    <row r="1" spans="1:8" ht="15" customHeight="1" x14ac:dyDescent="0.25">
      <c r="A1" s="1"/>
      <c r="B1" s="2"/>
      <c r="C1" s="3"/>
      <c r="D1" s="3"/>
      <c r="E1" s="3"/>
      <c r="F1" s="3"/>
      <c r="G1" s="3"/>
      <c r="H1" s="4"/>
    </row>
    <row r="2" spans="1:8" ht="12.75" customHeight="1" x14ac:dyDescent="0.25">
      <c r="A2" s="1"/>
      <c r="B2" s="5"/>
      <c r="C2" s="6"/>
      <c r="D2" s="6"/>
      <c r="E2" s="6"/>
      <c r="F2" s="6"/>
      <c r="G2" s="6"/>
      <c r="H2" s="7"/>
    </row>
    <row r="3" spans="1:8" ht="51.75" customHeight="1" x14ac:dyDescent="0.25">
      <c r="A3" s="1"/>
      <c r="B3" s="5"/>
      <c r="C3" s="6"/>
      <c r="D3" s="6"/>
      <c r="E3" s="6"/>
      <c r="F3" s="6"/>
      <c r="G3" s="6"/>
      <c r="H3" s="7"/>
    </row>
    <row r="4" spans="1:8" ht="21" customHeight="1" x14ac:dyDescent="0.35">
      <c r="A4" s="1"/>
      <c r="B4" s="8" t="s">
        <v>55</v>
      </c>
      <c r="C4" s="9"/>
      <c r="D4" s="9"/>
      <c r="E4" s="9"/>
      <c r="F4" s="9"/>
      <c r="G4" s="9"/>
      <c r="H4" s="10"/>
    </row>
    <row r="5" spans="1:8" ht="15" customHeight="1" x14ac:dyDescent="0.25">
      <c r="A5" s="1"/>
      <c r="B5" s="5"/>
      <c r="C5" s="6"/>
      <c r="D5" s="6"/>
      <c r="E5" s="6"/>
      <c r="F5" s="6"/>
      <c r="G5" s="6"/>
      <c r="H5" s="7"/>
    </row>
    <row r="6" spans="1:8" ht="18.75" x14ac:dyDescent="0.3">
      <c r="A6" s="1"/>
      <c r="B6" s="11" t="s">
        <v>0</v>
      </c>
      <c r="C6" s="96" t="s">
        <v>19</v>
      </c>
      <c r="D6" s="96"/>
      <c r="E6" s="96"/>
      <c r="F6" s="96"/>
      <c r="G6" s="6"/>
      <c r="H6" s="7"/>
    </row>
    <row r="7" spans="1:8" ht="18.75" x14ac:dyDescent="0.3">
      <c r="A7" s="1"/>
      <c r="B7" s="11" t="s">
        <v>1</v>
      </c>
      <c r="C7" s="96"/>
      <c r="D7" s="96"/>
      <c r="E7" s="96"/>
      <c r="F7" s="96"/>
      <c r="G7" s="6"/>
      <c r="H7" s="7"/>
    </row>
    <row r="8" spans="1:8" ht="18.75" x14ac:dyDescent="0.3">
      <c r="A8" s="1"/>
      <c r="B8" s="11" t="s">
        <v>2</v>
      </c>
      <c r="C8" s="96"/>
      <c r="D8" s="96"/>
      <c r="E8" s="96"/>
      <c r="F8" s="96"/>
      <c r="G8" s="6"/>
      <c r="H8" s="7"/>
    </row>
    <row r="9" spans="1:8" ht="15.75" thickBot="1" x14ac:dyDescent="0.3">
      <c r="A9" s="1"/>
      <c r="B9" s="12"/>
      <c r="C9" s="13"/>
      <c r="D9" s="13"/>
      <c r="E9" s="13"/>
      <c r="F9" s="13"/>
      <c r="G9" s="13"/>
      <c r="H9" s="14"/>
    </row>
    <row r="10" spans="1:8" ht="15.75" thickBot="1" x14ac:dyDescent="0.3">
      <c r="A10" s="1"/>
      <c r="B10" s="1"/>
      <c r="C10" s="1"/>
      <c r="D10" s="1"/>
      <c r="E10" s="1"/>
      <c r="F10" s="1"/>
      <c r="G10" s="1"/>
      <c r="H10" s="1"/>
    </row>
    <row r="11" spans="1:8" ht="19.5" thickBot="1" x14ac:dyDescent="0.35">
      <c r="A11" s="1"/>
      <c r="B11" s="15" t="s">
        <v>20</v>
      </c>
      <c r="C11" s="16"/>
      <c r="D11" s="16"/>
      <c r="E11" s="16"/>
      <c r="F11" s="16"/>
      <c r="G11" s="17"/>
      <c r="H11" s="53">
        <f>SUM(H13+H32)</f>
        <v>0</v>
      </c>
    </row>
    <row r="12" spans="1:8" ht="15.75" thickBot="1" x14ac:dyDescent="0.3">
      <c r="A12" s="1"/>
      <c r="B12" s="1"/>
      <c r="C12" s="1"/>
      <c r="D12" s="1"/>
      <c r="E12" s="1"/>
      <c r="F12" s="1"/>
      <c r="G12" s="1"/>
      <c r="H12" s="1"/>
    </row>
    <row r="13" spans="1:8" ht="19.5" thickBot="1" x14ac:dyDescent="0.35">
      <c r="A13" s="1"/>
      <c r="B13" s="32" t="s">
        <v>21</v>
      </c>
      <c r="C13" s="78"/>
      <c r="D13" s="78"/>
      <c r="E13" s="78"/>
      <c r="F13" s="78"/>
      <c r="G13" s="79">
        <f>H14+H31</f>
        <v>0</v>
      </c>
      <c r="H13" s="64">
        <f>IF(G13&lt;3.78,G13,3.78)</f>
        <v>0</v>
      </c>
    </row>
    <row r="14" spans="1:8" x14ac:dyDescent="0.25">
      <c r="A14" s="1"/>
      <c r="B14" s="2" t="s">
        <v>22</v>
      </c>
      <c r="C14" s="3"/>
      <c r="D14" s="3"/>
      <c r="E14" s="3"/>
      <c r="F14" s="3"/>
      <c r="G14" s="80"/>
      <c r="H14" s="81">
        <f>IF(H16&lt;3.32,H16,3.32)</f>
        <v>0</v>
      </c>
    </row>
    <row r="15" spans="1:8" ht="51" customHeight="1" x14ac:dyDescent="0.25">
      <c r="A15" s="1"/>
      <c r="B15" s="5"/>
      <c r="C15" s="21" t="s">
        <v>24</v>
      </c>
      <c r="D15" s="6"/>
      <c r="E15" s="6"/>
      <c r="F15" s="6"/>
      <c r="G15" s="6"/>
      <c r="H15" s="22"/>
    </row>
    <row r="16" spans="1:8" x14ac:dyDescent="0.25">
      <c r="A16" s="1"/>
      <c r="B16" s="5"/>
      <c r="C16" s="6"/>
      <c r="D16" s="94" t="s">
        <v>3</v>
      </c>
      <c r="E16" s="94"/>
      <c r="F16" s="94"/>
      <c r="G16" s="23">
        <f>INT(SUM(F18:F29)+SUM(G18:G29)/30)</f>
        <v>0</v>
      </c>
      <c r="H16" s="63">
        <f>G16*0.0095</f>
        <v>0</v>
      </c>
    </row>
    <row r="17" spans="1:8" x14ac:dyDescent="0.25">
      <c r="A17" s="1"/>
      <c r="B17" s="24" t="s">
        <v>4</v>
      </c>
      <c r="C17" s="25" t="s">
        <v>5</v>
      </c>
      <c r="D17" s="26" t="s">
        <v>6</v>
      </c>
      <c r="E17" s="25" t="s">
        <v>7</v>
      </c>
      <c r="F17" s="25" t="s">
        <v>8</v>
      </c>
      <c r="G17" s="27" t="s">
        <v>9</v>
      </c>
      <c r="H17" s="20"/>
    </row>
    <row r="18" spans="1:8" x14ac:dyDescent="0.25">
      <c r="A18" s="1"/>
      <c r="B18" s="38"/>
      <c r="C18" s="39"/>
      <c r="D18" s="28"/>
      <c r="E18" s="28"/>
      <c r="F18" s="29" t="str">
        <f>IF(ISBLANK(D18)," ",IF(ISBLANK(E18)," ",DATEDIF(D18,E18+1,"M")))</f>
        <v xml:space="preserve"> </v>
      </c>
      <c r="G18" s="30" t="str">
        <f>IF(ISBLANK(D18)," ",IF(ISBLANK(E18)," ",DATEDIF(D18,E18+1,"MD")))</f>
        <v xml:space="preserve"> </v>
      </c>
      <c r="H18" s="20"/>
    </row>
    <row r="19" spans="1:8" x14ac:dyDescent="0.25">
      <c r="A19" s="1"/>
      <c r="B19" s="38"/>
      <c r="C19" s="39"/>
      <c r="D19" s="28"/>
      <c r="E19" s="28"/>
      <c r="F19" s="29" t="str">
        <f t="shared" ref="F19:F29" si="0">IF(ISBLANK(D19)," ",IF(ISBLANK(E19)," ",DATEDIF(D19,E19+1,"M")))</f>
        <v xml:space="preserve"> </v>
      </c>
      <c r="G19" s="30" t="str">
        <f t="shared" ref="G19:G29" si="1">IF(ISBLANK(D19)," ",IF(ISBLANK(E19)," ",DATEDIF(D19,E19+1,"MD")))</f>
        <v xml:space="preserve"> </v>
      </c>
      <c r="H19" s="20"/>
    </row>
    <row r="20" spans="1:8" x14ac:dyDescent="0.25">
      <c r="A20" s="1"/>
      <c r="B20" s="38"/>
      <c r="C20" s="39"/>
      <c r="D20" s="28"/>
      <c r="E20" s="28"/>
      <c r="F20" s="29" t="str">
        <f t="shared" si="0"/>
        <v xml:space="preserve"> </v>
      </c>
      <c r="G20" s="30" t="str">
        <f t="shared" si="1"/>
        <v xml:space="preserve"> </v>
      </c>
      <c r="H20" s="20"/>
    </row>
    <row r="21" spans="1:8" x14ac:dyDescent="0.25">
      <c r="A21" s="1"/>
      <c r="B21" s="38"/>
      <c r="C21" s="39"/>
      <c r="D21" s="28"/>
      <c r="E21" s="28"/>
      <c r="F21" s="29" t="str">
        <f t="shared" si="0"/>
        <v xml:space="preserve"> </v>
      </c>
      <c r="G21" s="30" t="str">
        <f t="shared" si="1"/>
        <v xml:space="preserve"> </v>
      </c>
      <c r="H21" s="20"/>
    </row>
    <row r="22" spans="1:8" x14ac:dyDescent="0.25">
      <c r="A22" s="1"/>
      <c r="B22" s="38"/>
      <c r="C22" s="39"/>
      <c r="D22" s="28"/>
      <c r="E22" s="28"/>
      <c r="F22" s="29" t="str">
        <f t="shared" si="0"/>
        <v xml:space="preserve"> </v>
      </c>
      <c r="G22" s="30" t="str">
        <f t="shared" si="1"/>
        <v xml:space="preserve"> </v>
      </c>
      <c r="H22" s="20"/>
    </row>
    <row r="23" spans="1:8" x14ac:dyDescent="0.25">
      <c r="A23" s="1"/>
      <c r="B23" s="38"/>
      <c r="C23" s="39"/>
      <c r="D23" s="28"/>
      <c r="E23" s="28"/>
      <c r="F23" s="29" t="str">
        <f t="shared" si="0"/>
        <v xml:space="preserve"> </v>
      </c>
      <c r="G23" s="30" t="str">
        <f t="shared" si="1"/>
        <v xml:space="preserve"> </v>
      </c>
      <c r="H23" s="20"/>
    </row>
    <row r="24" spans="1:8" x14ac:dyDescent="0.25">
      <c r="A24" s="1"/>
      <c r="B24" s="38"/>
      <c r="C24" s="39"/>
      <c r="D24" s="28"/>
      <c r="E24" s="28"/>
      <c r="F24" s="29" t="str">
        <f t="shared" si="0"/>
        <v xml:space="preserve"> </v>
      </c>
      <c r="G24" s="30" t="str">
        <f t="shared" si="1"/>
        <v xml:space="preserve"> </v>
      </c>
      <c r="H24" s="20"/>
    </row>
    <row r="25" spans="1:8" x14ac:dyDescent="0.25">
      <c r="A25" s="1"/>
      <c r="B25" s="38"/>
      <c r="C25" s="39"/>
      <c r="D25" s="28"/>
      <c r="E25" s="28"/>
      <c r="F25" s="29" t="str">
        <f t="shared" si="0"/>
        <v xml:space="preserve"> </v>
      </c>
      <c r="G25" s="30" t="str">
        <f t="shared" si="1"/>
        <v xml:space="preserve"> </v>
      </c>
      <c r="H25" s="20"/>
    </row>
    <row r="26" spans="1:8" x14ac:dyDescent="0.25">
      <c r="A26" s="1"/>
      <c r="B26" s="38"/>
      <c r="C26" s="39"/>
      <c r="D26" s="28"/>
      <c r="E26" s="28"/>
      <c r="F26" s="29" t="str">
        <f t="shared" si="0"/>
        <v xml:space="preserve"> </v>
      </c>
      <c r="G26" s="30" t="str">
        <f t="shared" si="1"/>
        <v xml:space="preserve"> </v>
      </c>
      <c r="H26" s="20"/>
    </row>
    <row r="27" spans="1:8" x14ac:dyDescent="0.25">
      <c r="A27" s="1"/>
      <c r="B27" s="38"/>
      <c r="C27" s="39"/>
      <c r="D27" s="28"/>
      <c r="E27" s="28"/>
      <c r="F27" s="29" t="str">
        <f t="shared" si="0"/>
        <v xml:space="preserve"> </v>
      </c>
      <c r="G27" s="30" t="str">
        <f t="shared" si="1"/>
        <v xml:space="preserve"> </v>
      </c>
      <c r="H27" s="20"/>
    </row>
    <row r="28" spans="1:8" x14ac:dyDescent="0.25">
      <c r="A28" s="1"/>
      <c r="B28" s="38"/>
      <c r="C28" s="39"/>
      <c r="D28" s="28"/>
      <c r="E28" s="28"/>
      <c r="F28" s="29" t="str">
        <f t="shared" si="0"/>
        <v xml:space="preserve"> </v>
      </c>
      <c r="G28" s="30" t="str">
        <f t="shared" si="1"/>
        <v xml:space="preserve"> </v>
      </c>
      <c r="H28" s="20"/>
    </row>
    <row r="29" spans="1:8" x14ac:dyDescent="0.25">
      <c r="A29" s="1"/>
      <c r="B29" s="38"/>
      <c r="C29" s="39"/>
      <c r="D29" s="28"/>
      <c r="E29" s="28"/>
      <c r="F29" s="29" t="str">
        <f t="shared" si="0"/>
        <v xml:space="preserve"> </v>
      </c>
      <c r="G29" s="30" t="str">
        <f t="shared" si="1"/>
        <v xml:space="preserve"> </v>
      </c>
      <c r="H29" s="31"/>
    </row>
    <row r="30" spans="1:8" x14ac:dyDescent="0.25">
      <c r="A30" s="1"/>
      <c r="B30" s="5" t="s">
        <v>23</v>
      </c>
      <c r="C30" s="6"/>
      <c r="D30" s="19"/>
      <c r="E30" s="19"/>
      <c r="F30" s="19"/>
      <c r="G30" s="19"/>
      <c r="H30" s="22"/>
    </row>
    <row r="31" spans="1:8" ht="15.75" thickBot="1" x14ac:dyDescent="0.3">
      <c r="A31" s="1"/>
      <c r="B31" s="12"/>
      <c r="C31" s="82" t="s">
        <v>10</v>
      </c>
      <c r="D31" s="13"/>
      <c r="E31" s="13"/>
      <c r="F31" s="13"/>
      <c r="G31" s="13"/>
      <c r="H31" s="83">
        <f>VLOOKUP(C31,Hoja2!A3:B5,2,0)</f>
        <v>0</v>
      </c>
    </row>
    <row r="32" spans="1:8" ht="19.5" thickBot="1" x14ac:dyDescent="0.35">
      <c r="A32" s="1"/>
      <c r="B32" s="32" t="s">
        <v>47</v>
      </c>
      <c r="C32" s="33"/>
      <c r="D32" s="33"/>
      <c r="E32" s="33"/>
      <c r="F32" s="33"/>
      <c r="G32" s="34">
        <f>H38+H43+H96+H99</f>
        <v>0</v>
      </c>
      <c r="H32" s="65">
        <f>IF(G32&lt;3.79,G32,3.79)</f>
        <v>0</v>
      </c>
    </row>
    <row r="33" spans="1:8" x14ac:dyDescent="0.25">
      <c r="A33" s="1"/>
      <c r="B33" s="2" t="s">
        <v>44</v>
      </c>
      <c r="C33" s="3"/>
      <c r="D33" s="3"/>
      <c r="E33" s="3"/>
      <c r="F33" s="3"/>
      <c r="G33" s="69">
        <f>SUM(H39:H41)</f>
        <v>0</v>
      </c>
      <c r="H33" s="70">
        <f>IF(G33&lt;0.6,G33,0.6)</f>
        <v>0</v>
      </c>
    </row>
    <row r="34" spans="1:8" ht="80.25" customHeight="1" x14ac:dyDescent="0.25">
      <c r="A34" s="1"/>
      <c r="B34" s="5"/>
      <c r="C34" s="68" t="s">
        <v>45</v>
      </c>
      <c r="D34" s="6"/>
      <c r="E34" s="6"/>
      <c r="F34" s="6"/>
      <c r="G34" s="6"/>
      <c r="H34" s="35"/>
    </row>
    <row r="35" spans="1:8" x14ac:dyDescent="0.25">
      <c r="A35" s="1"/>
      <c r="B35" s="36" t="s">
        <v>4</v>
      </c>
      <c r="C35" s="37" t="s">
        <v>11</v>
      </c>
      <c r="D35" s="6"/>
      <c r="E35" s="6"/>
      <c r="F35" s="6"/>
      <c r="G35" s="6"/>
      <c r="H35" s="35"/>
    </row>
    <row r="36" spans="1:8" x14ac:dyDescent="0.25">
      <c r="A36" s="1"/>
      <c r="B36" s="38"/>
      <c r="C36" s="39"/>
      <c r="D36" s="6"/>
      <c r="E36" s="6"/>
      <c r="F36" s="6"/>
      <c r="G36" s="6"/>
      <c r="H36" s="35"/>
    </row>
    <row r="37" spans="1:8" x14ac:dyDescent="0.25">
      <c r="A37" s="1"/>
      <c r="B37" s="5"/>
      <c r="C37" s="6"/>
      <c r="D37" s="6"/>
      <c r="E37" s="6"/>
      <c r="F37" s="6"/>
      <c r="G37" s="6"/>
      <c r="H37" s="35"/>
    </row>
    <row r="38" spans="1:8" x14ac:dyDescent="0.25">
      <c r="A38" s="1"/>
      <c r="B38" s="36" t="s">
        <v>4</v>
      </c>
      <c r="C38" s="40" t="s">
        <v>12</v>
      </c>
      <c r="D38" s="40" t="s">
        <v>13</v>
      </c>
      <c r="E38" s="40"/>
      <c r="F38" s="40"/>
      <c r="G38" s="41">
        <f>SUM(H39:H41)</f>
        <v>0</v>
      </c>
      <c r="H38" s="42">
        <f>IF(G38&lt;2,G38,2)</f>
        <v>0</v>
      </c>
    </row>
    <row r="39" spans="1:8" x14ac:dyDescent="0.25">
      <c r="A39" s="1"/>
      <c r="B39" s="38"/>
      <c r="C39" s="39"/>
      <c r="D39" s="95" t="s">
        <v>10</v>
      </c>
      <c r="E39" s="95"/>
      <c r="F39" s="95"/>
      <c r="G39" s="95"/>
      <c r="H39" s="67">
        <f>VLOOKUP(D39,Hoja2!A25:B29,2,0)</f>
        <v>0</v>
      </c>
    </row>
    <row r="40" spans="1:8" x14ac:dyDescent="0.25">
      <c r="A40" s="1"/>
      <c r="B40" s="38"/>
      <c r="C40" s="39"/>
      <c r="D40" s="95" t="s">
        <v>10</v>
      </c>
      <c r="E40" s="95"/>
      <c r="F40" s="95"/>
      <c r="G40" s="95"/>
      <c r="H40" s="67">
        <f>VLOOKUP(D40,Hoja2!A25:B29,2,0)</f>
        <v>0</v>
      </c>
    </row>
    <row r="41" spans="1:8" x14ac:dyDescent="0.25">
      <c r="A41" s="1"/>
      <c r="B41" s="43"/>
      <c r="C41" s="44"/>
      <c r="D41" s="89" t="s">
        <v>10</v>
      </c>
      <c r="E41" s="89"/>
      <c r="F41" s="89"/>
      <c r="G41" s="89"/>
      <c r="H41" s="67">
        <f>VLOOKUP(D41,Hoja2!A25:B29,2,0)</f>
        <v>0</v>
      </c>
    </row>
    <row r="42" spans="1:8" x14ac:dyDescent="0.25">
      <c r="A42" s="1"/>
      <c r="B42" s="5"/>
      <c r="C42" s="6"/>
      <c r="D42" s="6"/>
      <c r="E42" s="6"/>
      <c r="F42" s="6"/>
      <c r="G42" s="6"/>
      <c r="H42" s="45"/>
    </row>
    <row r="43" spans="1:8" x14ac:dyDescent="0.25">
      <c r="A43" s="1"/>
      <c r="B43" s="5" t="s">
        <v>48</v>
      </c>
      <c r="C43" s="6"/>
      <c r="D43" s="6"/>
      <c r="E43" s="6"/>
      <c r="F43" s="6"/>
      <c r="G43" s="41">
        <f>SUM(H95+H70)</f>
        <v>0</v>
      </c>
      <c r="H43" s="67">
        <f>IF(G43&lt;1.99,G43,1.99)</f>
        <v>0</v>
      </c>
    </row>
    <row r="44" spans="1:8" ht="90.75" customHeight="1" x14ac:dyDescent="0.25">
      <c r="A44" s="1"/>
      <c r="B44" s="92" t="s">
        <v>49</v>
      </c>
      <c r="C44" s="93"/>
      <c r="D44" s="6"/>
      <c r="E44" s="6"/>
      <c r="F44" s="6"/>
      <c r="G44" s="6"/>
      <c r="H44" s="45"/>
    </row>
    <row r="45" spans="1:8" ht="39" customHeight="1" x14ac:dyDescent="0.25">
      <c r="A45" s="1"/>
      <c r="B45" s="90" t="s">
        <v>50</v>
      </c>
      <c r="C45" s="91"/>
      <c r="D45" s="91"/>
      <c r="E45" s="91"/>
      <c r="F45" s="91"/>
      <c r="G45" s="6"/>
      <c r="H45" s="45"/>
    </row>
    <row r="46" spans="1:8" ht="29.25" customHeight="1" x14ac:dyDescent="0.25">
      <c r="A46" s="1"/>
      <c r="B46" s="36" t="s">
        <v>4</v>
      </c>
      <c r="C46" s="40" t="s">
        <v>14</v>
      </c>
      <c r="D46" s="40" t="s">
        <v>15</v>
      </c>
      <c r="E46" s="40"/>
      <c r="F46" s="40"/>
      <c r="G46" s="40" t="s">
        <v>16</v>
      </c>
      <c r="H46" s="45"/>
    </row>
    <row r="47" spans="1:8" ht="15" customHeight="1" x14ac:dyDescent="0.25">
      <c r="A47" s="1"/>
      <c r="B47" s="38"/>
      <c r="C47" s="46"/>
      <c r="D47" s="84"/>
      <c r="E47" s="84"/>
      <c r="F47" s="47"/>
      <c r="G47" s="39"/>
      <c r="H47" s="67">
        <f>G47*0.0023</f>
        <v>0</v>
      </c>
    </row>
    <row r="48" spans="1:8" ht="15" customHeight="1" x14ac:dyDescent="0.25">
      <c r="A48" s="1"/>
      <c r="B48" s="38"/>
      <c r="C48" s="46"/>
      <c r="D48" s="84"/>
      <c r="E48" s="84"/>
      <c r="F48" s="47"/>
      <c r="G48" s="39"/>
      <c r="H48" s="67">
        <f t="shared" ref="H48:H69" si="2">G48*0.0023</f>
        <v>0</v>
      </c>
    </row>
    <row r="49" spans="1:8" ht="15" customHeight="1" x14ac:dyDescent="0.25">
      <c r="A49" s="1"/>
      <c r="B49" s="38"/>
      <c r="C49" s="46"/>
      <c r="D49" s="84"/>
      <c r="E49" s="84"/>
      <c r="F49" s="47"/>
      <c r="G49" s="39"/>
      <c r="H49" s="67">
        <f t="shared" si="2"/>
        <v>0</v>
      </c>
    </row>
    <row r="50" spans="1:8" ht="15" customHeight="1" x14ac:dyDescent="0.25">
      <c r="A50" s="1"/>
      <c r="B50" s="38"/>
      <c r="C50" s="46"/>
      <c r="D50" s="84"/>
      <c r="E50" s="84"/>
      <c r="F50" s="47"/>
      <c r="G50" s="39"/>
      <c r="H50" s="67">
        <f t="shared" si="2"/>
        <v>0</v>
      </c>
    </row>
    <row r="51" spans="1:8" ht="15" customHeight="1" x14ac:dyDescent="0.25">
      <c r="A51" s="1"/>
      <c r="B51" s="38"/>
      <c r="C51" s="46"/>
      <c r="D51" s="84"/>
      <c r="E51" s="84"/>
      <c r="F51" s="47"/>
      <c r="G51" s="39"/>
      <c r="H51" s="67">
        <f t="shared" si="2"/>
        <v>0</v>
      </c>
    </row>
    <row r="52" spans="1:8" ht="15" customHeight="1" x14ac:dyDescent="0.25">
      <c r="A52" s="1"/>
      <c r="B52" s="38"/>
      <c r="C52" s="46"/>
      <c r="D52" s="84"/>
      <c r="E52" s="84"/>
      <c r="F52" s="47"/>
      <c r="G52" s="39"/>
      <c r="H52" s="67">
        <f t="shared" si="2"/>
        <v>0</v>
      </c>
    </row>
    <row r="53" spans="1:8" ht="15" customHeight="1" x14ac:dyDescent="0.25">
      <c r="A53" s="1"/>
      <c r="B53" s="38"/>
      <c r="C53" s="46"/>
      <c r="D53" s="84"/>
      <c r="E53" s="84"/>
      <c r="F53" s="47"/>
      <c r="G53" s="39"/>
      <c r="H53" s="67">
        <f t="shared" si="2"/>
        <v>0</v>
      </c>
    </row>
    <row r="54" spans="1:8" ht="15" customHeight="1" x14ac:dyDescent="0.25">
      <c r="A54" s="1"/>
      <c r="B54" s="38"/>
      <c r="C54" s="46"/>
      <c r="D54" s="84"/>
      <c r="E54" s="84"/>
      <c r="F54" s="47"/>
      <c r="G54" s="39"/>
      <c r="H54" s="67">
        <f t="shared" si="2"/>
        <v>0</v>
      </c>
    </row>
    <row r="55" spans="1:8" ht="15" customHeight="1" x14ac:dyDescent="0.25">
      <c r="A55" s="1"/>
      <c r="B55" s="38"/>
      <c r="C55" s="46"/>
      <c r="D55" s="84"/>
      <c r="E55" s="84"/>
      <c r="F55" s="47"/>
      <c r="G55" s="39"/>
      <c r="H55" s="67">
        <f t="shared" si="2"/>
        <v>0</v>
      </c>
    </row>
    <row r="56" spans="1:8" ht="15" customHeight="1" x14ac:dyDescent="0.25">
      <c r="A56" s="1"/>
      <c r="B56" s="38"/>
      <c r="C56" s="46"/>
      <c r="D56" s="84"/>
      <c r="E56" s="84"/>
      <c r="F56" s="47"/>
      <c r="G56" s="39"/>
      <c r="H56" s="67">
        <f t="shared" si="2"/>
        <v>0</v>
      </c>
    </row>
    <row r="57" spans="1:8" ht="15" customHeight="1" x14ac:dyDescent="0.25">
      <c r="A57" s="1"/>
      <c r="B57" s="38"/>
      <c r="C57" s="46"/>
      <c r="D57" s="84"/>
      <c r="E57" s="84"/>
      <c r="F57" s="47"/>
      <c r="G57" s="39"/>
      <c r="H57" s="67">
        <f t="shared" si="2"/>
        <v>0</v>
      </c>
    </row>
    <row r="58" spans="1:8" ht="15" customHeight="1" x14ac:dyDescent="0.25">
      <c r="A58" s="1"/>
      <c r="B58" s="38"/>
      <c r="C58" s="46"/>
      <c r="D58" s="84"/>
      <c r="E58" s="84"/>
      <c r="F58" s="47"/>
      <c r="G58" s="39"/>
      <c r="H58" s="67">
        <f t="shared" si="2"/>
        <v>0</v>
      </c>
    </row>
    <row r="59" spans="1:8" ht="15" customHeight="1" x14ac:dyDescent="0.25">
      <c r="A59" s="1"/>
      <c r="B59" s="38"/>
      <c r="C59" s="46"/>
      <c r="D59" s="84"/>
      <c r="E59" s="84"/>
      <c r="F59" s="47"/>
      <c r="G59" s="39"/>
      <c r="H59" s="67">
        <f t="shared" si="2"/>
        <v>0</v>
      </c>
    </row>
    <row r="60" spans="1:8" ht="15" customHeight="1" x14ac:dyDescent="0.25">
      <c r="A60" s="1"/>
      <c r="B60" s="38"/>
      <c r="C60" s="46"/>
      <c r="D60" s="84"/>
      <c r="E60" s="84"/>
      <c r="F60" s="47"/>
      <c r="G60" s="39"/>
      <c r="H60" s="67">
        <f t="shared" si="2"/>
        <v>0</v>
      </c>
    </row>
    <row r="61" spans="1:8" ht="15" customHeight="1" x14ac:dyDescent="0.25">
      <c r="A61" s="1"/>
      <c r="B61" s="38"/>
      <c r="C61" s="46"/>
      <c r="D61" s="84"/>
      <c r="E61" s="84"/>
      <c r="F61" s="47"/>
      <c r="G61" s="39"/>
      <c r="H61" s="67">
        <f t="shared" si="2"/>
        <v>0</v>
      </c>
    </row>
    <row r="62" spans="1:8" ht="15" customHeight="1" x14ac:dyDescent="0.25">
      <c r="A62" s="1"/>
      <c r="B62" s="38"/>
      <c r="C62" s="46"/>
      <c r="D62" s="84"/>
      <c r="E62" s="84"/>
      <c r="F62" s="47"/>
      <c r="G62" s="39"/>
      <c r="H62" s="67">
        <f t="shared" si="2"/>
        <v>0</v>
      </c>
    </row>
    <row r="63" spans="1:8" ht="15" customHeight="1" x14ac:dyDescent="0.25">
      <c r="A63" s="1"/>
      <c r="B63" s="38"/>
      <c r="C63" s="46"/>
      <c r="D63" s="84"/>
      <c r="E63" s="84"/>
      <c r="F63" s="47"/>
      <c r="G63" s="39"/>
      <c r="H63" s="67">
        <f t="shared" si="2"/>
        <v>0</v>
      </c>
    </row>
    <row r="64" spans="1:8" ht="15" customHeight="1" x14ac:dyDescent="0.25">
      <c r="A64" s="1"/>
      <c r="B64" s="38"/>
      <c r="C64" s="46"/>
      <c r="D64" s="84"/>
      <c r="E64" s="84"/>
      <c r="F64" s="47"/>
      <c r="G64" s="39"/>
      <c r="H64" s="67">
        <f t="shared" si="2"/>
        <v>0</v>
      </c>
    </row>
    <row r="65" spans="1:8" ht="15" customHeight="1" x14ac:dyDescent="0.25">
      <c r="A65" s="1"/>
      <c r="B65" s="38"/>
      <c r="C65" s="46"/>
      <c r="D65" s="84"/>
      <c r="E65" s="84"/>
      <c r="F65" s="47"/>
      <c r="G65" s="39"/>
      <c r="H65" s="67">
        <f t="shared" si="2"/>
        <v>0</v>
      </c>
    </row>
    <row r="66" spans="1:8" ht="15" customHeight="1" x14ac:dyDescent="0.25">
      <c r="A66" s="1"/>
      <c r="B66" s="38"/>
      <c r="C66" s="46"/>
      <c r="D66" s="84"/>
      <c r="E66" s="84"/>
      <c r="F66" s="47"/>
      <c r="G66" s="39"/>
      <c r="H66" s="67">
        <f t="shared" si="2"/>
        <v>0</v>
      </c>
    </row>
    <row r="67" spans="1:8" ht="15" customHeight="1" x14ac:dyDescent="0.25">
      <c r="A67" s="1"/>
      <c r="B67" s="38"/>
      <c r="C67" s="46"/>
      <c r="D67" s="84"/>
      <c r="E67" s="84"/>
      <c r="F67" s="47"/>
      <c r="G67" s="39"/>
      <c r="H67" s="67">
        <f t="shared" si="2"/>
        <v>0</v>
      </c>
    </row>
    <row r="68" spans="1:8" ht="15" customHeight="1" x14ac:dyDescent="0.25">
      <c r="A68" s="1"/>
      <c r="B68" s="38"/>
      <c r="C68" s="46"/>
      <c r="D68" s="84"/>
      <c r="E68" s="84"/>
      <c r="F68" s="47"/>
      <c r="G68" s="39"/>
      <c r="H68" s="67">
        <f t="shared" si="2"/>
        <v>0</v>
      </c>
    </row>
    <row r="69" spans="1:8" ht="15" customHeight="1" x14ac:dyDescent="0.25">
      <c r="A69" s="1"/>
      <c r="B69" s="38"/>
      <c r="C69" s="46"/>
      <c r="D69" s="84"/>
      <c r="E69" s="84"/>
      <c r="F69" s="47"/>
      <c r="G69" s="39"/>
      <c r="H69" s="67">
        <f t="shared" si="2"/>
        <v>0</v>
      </c>
    </row>
    <row r="70" spans="1:8" ht="15" customHeight="1" x14ac:dyDescent="0.25">
      <c r="A70" s="1"/>
      <c r="B70" s="73"/>
      <c r="C70" s="74"/>
      <c r="D70" s="77"/>
      <c r="E70" s="77"/>
      <c r="F70" s="75"/>
      <c r="G70" s="76">
        <f>SUM(G47:G69)</f>
        <v>0</v>
      </c>
      <c r="H70" s="67">
        <f>G70*0.0023</f>
        <v>0</v>
      </c>
    </row>
    <row r="71" spans="1:8" ht="42" customHeight="1" x14ac:dyDescent="0.25">
      <c r="A71" s="1"/>
      <c r="B71" s="90" t="s">
        <v>54</v>
      </c>
      <c r="C71" s="91"/>
      <c r="D71" s="91"/>
      <c r="E71" s="91"/>
      <c r="F71" s="91"/>
      <c r="G71" s="6"/>
      <c r="H71" s="45"/>
    </row>
    <row r="72" spans="1:8" ht="17.25" customHeight="1" x14ac:dyDescent="0.25">
      <c r="A72" s="1"/>
      <c r="B72" s="36" t="s">
        <v>4</v>
      </c>
      <c r="C72" s="40" t="s">
        <v>14</v>
      </c>
      <c r="D72" s="40" t="s">
        <v>15</v>
      </c>
      <c r="E72" s="40"/>
      <c r="F72" s="40"/>
      <c r="G72" s="40" t="s">
        <v>16</v>
      </c>
      <c r="H72" s="67"/>
    </row>
    <row r="73" spans="1:8" x14ac:dyDescent="0.25">
      <c r="A73" s="1"/>
      <c r="B73" s="38"/>
      <c r="C73" s="46"/>
      <c r="D73" s="84"/>
      <c r="E73" s="84"/>
      <c r="F73" s="47"/>
      <c r="G73" s="39"/>
      <c r="H73" s="67">
        <f>G73*0.0031</f>
        <v>0</v>
      </c>
    </row>
    <row r="74" spans="1:8" x14ac:dyDescent="0.25">
      <c r="A74" s="1"/>
      <c r="B74" s="38"/>
      <c r="C74" s="46"/>
      <c r="D74" s="84"/>
      <c r="E74" s="84"/>
      <c r="F74" s="47"/>
      <c r="G74" s="39"/>
      <c r="H74" s="67">
        <f t="shared" ref="H74:H94" si="3">G74*0.0031</f>
        <v>0</v>
      </c>
    </row>
    <row r="75" spans="1:8" x14ac:dyDescent="0.25">
      <c r="A75" s="1"/>
      <c r="B75" s="38"/>
      <c r="C75" s="46"/>
      <c r="D75" s="84"/>
      <c r="E75" s="84"/>
      <c r="F75" s="47"/>
      <c r="G75" s="39"/>
      <c r="H75" s="67">
        <f t="shared" si="3"/>
        <v>0</v>
      </c>
    </row>
    <row r="76" spans="1:8" x14ac:dyDescent="0.25">
      <c r="A76" s="1"/>
      <c r="B76" s="38"/>
      <c r="C76" s="46"/>
      <c r="D76" s="84"/>
      <c r="E76" s="84"/>
      <c r="F76" s="47"/>
      <c r="G76" s="39"/>
      <c r="H76" s="67">
        <f t="shared" si="3"/>
        <v>0</v>
      </c>
    </row>
    <row r="77" spans="1:8" x14ac:dyDescent="0.25">
      <c r="A77" s="1"/>
      <c r="B77" s="38"/>
      <c r="C77" s="46"/>
      <c r="D77" s="84"/>
      <c r="E77" s="84"/>
      <c r="F77" s="47"/>
      <c r="G77" s="39"/>
      <c r="H77" s="67">
        <f t="shared" si="3"/>
        <v>0</v>
      </c>
    </row>
    <row r="78" spans="1:8" x14ac:dyDescent="0.25">
      <c r="A78" s="1"/>
      <c r="B78" s="38"/>
      <c r="C78" s="46"/>
      <c r="D78" s="84"/>
      <c r="E78" s="84"/>
      <c r="F78" s="47"/>
      <c r="G78" s="39"/>
      <c r="H78" s="67">
        <f t="shared" si="3"/>
        <v>0</v>
      </c>
    </row>
    <row r="79" spans="1:8" x14ac:dyDescent="0.25">
      <c r="A79" s="1"/>
      <c r="B79" s="38"/>
      <c r="C79" s="46"/>
      <c r="D79" s="84"/>
      <c r="E79" s="84"/>
      <c r="F79" s="47"/>
      <c r="G79" s="39"/>
      <c r="H79" s="67">
        <f t="shared" si="3"/>
        <v>0</v>
      </c>
    </row>
    <row r="80" spans="1:8" x14ac:dyDescent="0.25">
      <c r="A80" s="1"/>
      <c r="B80" s="38"/>
      <c r="C80" s="46"/>
      <c r="D80" s="84"/>
      <c r="E80" s="84"/>
      <c r="F80" s="47"/>
      <c r="G80" s="39"/>
      <c r="H80" s="67">
        <f t="shared" si="3"/>
        <v>0</v>
      </c>
    </row>
    <row r="81" spans="1:8" x14ac:dyDescent="0.25">
      <c r="A81" s="1"/>
      <c r="B81" s="38"/>
      <c r="C81" s="46"/>
      <c r="D81" s="84"/>
      <c r="E81" s="84"/>
      <c r="F81" s="47"/>
      <c r="G81" s="39"/>
      <c r="H81" s="67">
        <f t="shared" si="3"/>
        <v>0</v>
      </c>
    </row>
    <row r="82" spans="1:8" x14ac:dyDescent="0.25">
      <c r="A82" s="1"/>
      <c r="B82" s="38"/>
      <c r="C82" s="46"/>
      <c r="D82" s="84"/>
      <c r="E82" s="84"/>
      <c r="F82" s="47"/>
      <c r="G82" s="39"/>
      <c r="H82" s="67">
        <f t="shared" si="3"/>
        <v>0</v>
      </c>
    </row>
    <row r="83" spans="1:8" x14ac:dyDescent="0.25">
      <c r="A83" s="1"/>
      <c r="B83" s="38"/>
      <c r="C83" s="46"/>
      <c r="D83" s="84"/>
      <c r="E83" s="84"/>
      <c r="F83" s="47"/>
      <c r="G83" s="39"/>
      <c r="H83" s="67">
        <f t="shared" si="3"/>
        <v>0</v>
      </c>
    </row>
    <row r="84" spans="1:8" x14ac:dyDescent="0.25">
      <c r="A84" s="1"/>
      <c r="B84" s="38"/>
      <c r="C84" s="46"/>
      <c r="D84" s="84"/>
      <c r="E84" s="84"/>
      <c r="F84" s="47"/>
      <c r="G84" s="39"/>
      <c r="H84" s="67">
        <f t="shared" si="3"/>
        <v>0</v>
      </c>
    </row>
    <row r="85" spans="1:8" x14ac:dyDescent="0.25">
      <c r="A85" s="1"/>
      <c r="B85" s="38"/>
      <c r="C85" s="46"/>
      <c r="D85" s="84"/>
      <c r="E85" s="84"/>
      <c r="F85" s="47"/>
      <c r="G85" s="39"/>
      <c r="H85" s="67">
        <f t="shared" si="3"/>
        <v>0</v>
      </c>
    </row>
    <row r="86" spans="1:8" x14ac:dyDescent="0.25">
      <c r="A86" s="1"/>
      <c r="B86" s="38"/>
      <c r="C86" s="46"/>
      <c r="D86" s="84"/>
      <c r="E86" s="84"/>
      <c r="F86" s="47"/>
      <c r="G86" s="39"/>
      <c r="H86" s="67">
        <f t="shared" si="3"/>
        <v>0</v>
      </c>
    </row>
    <row r="87" spans="1:8" x14ac:dyDescent="0.25">
      <c r="A87" s="1"/>
      <c r="B87" s="38"/>
      <c r="C87" s="46"/>
      <c r="D87" s="84"/>
      <c r="E87" s="84"/>
      <c r="F87" s="47"/>
      <c r="G87" s="39"/>
      <c r="H87" s="67">
        <f t="shared" si="3"/>
        <v>0</v>
      </c>
    </row>
    <row r="88" spans="1:8" x14ac:dyDescent="0.25">
      <c r="A88" s="1"/>
      <c r="B88" s="38"/>
      <c r="C88" s="46"/>
      <c r="D88" s="84"/>
      <c r="E88" s="84"/>
      <c r="F88" s="47"/>
      <c r="G88" s="39"/>
      <c r="H88" s="67">
        <f t="shared" si="3"/>
        <v>0</v>
      </c>
    </row>
    <row r="89" spans="1:8" x14ac:dyDescent="0.25">
      <c r="A89" s="1"/>
      <c r="B89" s="38"/>
      <c r="C89" s="46"/>
      <c r="D89" s="84"/>
      <c r="E89" s="84"/>
      <c r="F89" s="47"/>
      <c r="G89" s="39"/>
      <c r="H89" s="67">
        <f t="shared" si="3"/>
        <v>0</v>
      </c>
    </row>
    <row r="90" spans="1:8" x14ac:dyDescent="0.25">
      <c r="A90" s="1"/>
      <c r="B90" s="38"/>
      <c r="C90" s="46"/>
      <c r="D90" s="84"/>
      <c r="E90" s="84"/>
      <c r="F90" s="47"/>
      <c r="G90" s="39"/>
      <c r="H90" s="67">
        <f t="shared" si="3"/>
        <v>0</v>
      </c>
    </row>
    <row r="91" spans="1:8" x14ac:dyDescent="0.25">
      <c r="A91" s="1"/>
      <c r="B91" s="38"/>
      <c r="C91" s="46"/>
      <c r="D91" s="84"/>
      <c r="E91" s="84"/>
      <c r="F91" s="47"/>
      <c r="G91" s="39"/>
      <c r="H91" s="67">
        <f t="shared" si="3"/>
        <v>0</v>
      </c>
    </row>
    <row r="92" spans="1:8" x14ac:dyDescent="0.25">
      <c r="A92" s="1"/>
      <c r="B92" s="38"/>
      <c r="C92" s="46"/>
      <c r="D92" s="84"/>
      <c r="E92" s="84"/>
      <c r="F92" s="47"/>
      <c r="G92" s="39"/>
      <c r="H92" s="67">
        <f t="shared" si="3"/>
        <v>0</v>
      </c>
    </row>
    <row r="93" spans="1:8" x14ac:dyDescent="0.25">
      <c r="A93" s="1"/>
      <c r="B93" s="38"/>
      <c r="C93" s="46"/>
      <c r="D93" s="84"/>
      <c r="E93" s="84"/>
      <c r="F93" s="47"/>
      <c r="G93" s="39"/>
      <c r="H93" s="67">
        <f t="shared" si="3"/>
        <v>0</v>
      </c>
    </row>
    <row r="94" spans="1:8" x14ac:dyDescent="0.25">
      <c r="A94" s="1"/>
      <c r="B94" s="38"/>
      <c r="C94" s="46"/>
      <c r="D94" s="84"/>
      <c r="E94" s="84"/>
      <c r="F94" s="47"/>
      <c r="G94" s="39"/>
      <c r="H94" s="67">
        <f t="shared" si="3"/>
        <v>0</v>
      </c>
    </row>
    <row r="95" spans="1:8" x14ac:dyDescent="0.25">
      <c r="A95" s="1"/>
      <c r="B95" s="73"/>
      <c r="C95" s="74"/>
      <c r="D95" s="85"/>
      <c r="E95" s="85"/>
      <c r="F95" s="85"/>
      <c r="G95" s="76">
        <f>SUM(G73:G94)</f>
        <v>0</v>
      </c>
      <c r="H95" s="67">
        <f>G95*0.0031</f>
        <v>0</v>
      </c>
    </row>
    <row r="96" spans="1:8" x14ac:dyDescent="0.25">
      <c r="A96" s="1"/>
      <c r="B96" s="18" t="s">
        <v>51</v>
      </c>
      <c r="C96" s="19"/>
      <c r="D96" s="19"/>
      <c r="E96" s="19"/>
      <c r="F96" s="19"/>
      <c r="G96" s="19"/>
      <c r="H96" s="66">
        <f>H98</f>
        <v>0</v>
      </c>
    </row>
    <row r="97" spans="1:8" ht="64.5" customHeight="1" x14ac:dyDescent="0.25">
      <c r="A97" s="1"/>
      <c r="B97" s="5"/>
      <c r="C97" s="21" t="s">
        <v>52</v>
      </c>
      <c r="D97" s="6"/>
      <c r="E97" s="6"/>
      <c r="F97" s="6"/>
      <c r="G97" s="6"/>
      <c r="H97" s="45"/>
    </row>
    <row r="98" spans="1:8" x14ac:dyDescent="0.25">
      <c r="A98" s="1"/>
      <c r="B98" s="49"/>
      <c r="C98" s="48"/>
      <c r="D98" s="88" t="s">
        <v>10</v>
      </c>
      <c r="E98" s="88"/>
      <c r="F98" s="88"/>
      <c r="G98" s="88"/>
      <c r="H98" s="71">
        <f>VLOOKUP(D98,Hoja2!A9:B14,2,0)</f>
        <v>0</v>
      </c>
    </row>
    <row r="99" spans="1:8" x14ac:dyDescent="0.25">
      <c r="A99" s="1"/>
      <c r="B99" s="5" t="s">
        <v>17</v>
      </c>
      <c r="C99" s="19"/>
      <c r="D99" s="19"/>
      <c r="E99" s="19"/>
      <c r="F99" s="19"/>
      <c r="G99" s="50">
        <f>SUM(H102:H107)</f>
        <v>0</v>
      </c>
      <c r="H99" s="66">
        <f>IF(G99&lt;2,G99,2)</f>
        <v>0</v>
      </c>
    </row>
    <row r="100" spans="1:8" ht="87" customHeight="1" x14ac:dyDescent="0.25">
      <c r="A100" s="1"/>
      <c r="B100" s="5"/>
      <c r="C100" s="21" t="s">
        <v>53</v>
      </c>
      <c r="D100" s="6"/>
      <c r="E100" s="6"/>
      <c r="F100" s="6"/>
      <c r="G100" s="6"/>
      <c r="H100" s="45"/>
    </row>
    <row r="101" spans="1:8" x14ac:dyDescent="0.25">
      <c r="A101" s="1"/>
      <c r="B101" s="36" t="s">
        <v>4</v>
      </c>
      <c r="C101" s="40" t="s">
        <v>18</v>
      </c>
      <c r="D101" s="40" t="s">
        <v>13</v>
      </c>
      <c r="E101" s="40"/>
      <c r="F101" s="40"/>
      <c r="G101" s="6"/>
      <c r="H101" s="45"/>
    </row>
    <row r="102" spans="1:8" x14ac:dyDescent="0.25">
      <c r="A102" s="1"/>
      <c r="B102" s="38"/>
      <c r="C102" s="39"/>
      <c r="D102" s="86" t="s">
        <v>10</v>
      </c>
      <c r="E102" s="86"/>
      <c r="F102" s="86"/>
      <c r="G102" s="86"/>
      <c r="H102" s="67">
        <f>VLOOKUP(D102,Hoja2!A17:B22,2,0)</f>
        <v>0</v>
      </c>
    </row>
    <row r="103" spans="1:8" x14ac:dyDescent="0.25">
      <c r="A103" s="1"/>
      <c r="B103" s="38"/>
      <c r="C103" s="39"/>
      <c r="D103" s="86" t="s">
        <v>10</v>
      </c>
      <c r="E103" s="86"/>
      <c r="F103" s="86"/>
      <c r="G103" s="86"/>
      <c r="H103" s="67">
        <f>VLOOKUP(D103,Hoja2!A17:$B$22,2,0)</f>
        <v>0</v>
      </c>
    </row>
    <row r="104" spans="1:8" x14ac:dyDescent="0.25">
      <c r="A104" s="1"/>
      <c r="B104" s="38"/>
      <c r="C104" s="39"/>
      <c r="D104" s="86" t="s">
        <v>10</v>
      </c>
      <c r="E104" s="86"/>
      <c r="F104" s="86"/>
      <c r="G104" s="86"/>
      <c r="H104" s="67">
        <f>VLOOKUP(D104,Hoja2!A17:B22,2,0)</f>
        <v>0</v>
      </c>
    </row>
    <row r="105" spans="1:8" x14ac:dyDescent="0.25">
      <c r="A105" s="1"/>
      <c r="B105" s="38"/>
      <c r="C105" s="39"/>
      <c r="D105" s="86" t="s">
        <v>10</v>
      </c>
      <c r="E105" s="86"/>
      <c r="F105" s="86"/>
      <c r="G105" s="86"/>
      <c r="H105" s="67">
        <f>VLOOKUP(D105,Hoja2!A17:B22,2,0)</f>
        <v>0</v>
      </c>
    </row>
    <row r="106" spans="1:8" x14ac:dyDescent="0.25">
      <c r="A106" s="1"/>
      <c r="B106" s="38"/>
      <c r="C106" s="39"/>
      <c r="D106" s="86" t="s">
        <v>10</v>
      </c>
      <c r="E106" s="86"/>
      <c r="F106" s="86"/>
      <c r="G106" s="86"/>
      <c r="H106" s="67">
        <f>VLOOKUP(D106,Hoja2!A21:B26,2,0)</f>
        <v>0</v>
      </c>
    </row>
    <row r="107" spans="1:8" ht="15.75" thickBot="1" x14ac:dyDescent="0.3">
      <c r="A107" s="1"/>
      <c r="B107" s="51"/>
      <c r="C107" s="52"/>
      <c r="D107" s="87" t="s">
        <v>10</v>
      </c>
      <c r="E107" s="87"/>
      <c r="F107" s="87"/>
      <c r="G107" s="87"/>
      <c r="H107" s="72">
        <f>VLOOKUP(D107,Hoja2!A17:B22,2,0)</f>
        <v>0</v>
      </c>
    </row>
    <row r="108" spans="1:8" x14ac:dyDescent="0.25">
      <c r="A108" s="1"/>
      <c r="B108" s="1"/>
      <c r="C108" s="1"/>
      <c r="D108" s="1"/>
      <c r="E108" s="1"/>
      <c r="F108" s="1"/>
      <c r="G108" s="1"/>
      <c r="H108" s="1"/>
    </row>
  </sheetData>
  <sheetProtection algorithmName="SHA-512" hashValue="mTmDun9yfnng01i0jTVwUiA7I2XBPG+sNnVO3uNuH6P3o8Y5gLiwGwk6b7vpglmXMm+PSdIB8XSfzqIWFN7YLQ==" saltValue="j5XAw50SYRVFAZx899p/0w==" spinCount="100000" sheet="1" objects="1" scenarios="1"/>
  <dataConsolidate/>
  <mergeCells count="63">
    <mergeCell ref="D16:F16"/>
    <mergeCell ref="D39:G39"/>
    <mergeCell ref="D40:G40"/>
    <mergeCell ref="C7:F7"/>
    <mergeCell ref="C6:F6"/>
    <mergeCell ref="C8:F8"/>
    <mergeCell ref="D41:G41"/>
    <mergeCell ref="D49:E49"/>
    <mergeCell ref="D50:E50"/>
    <mergeCell ref="D76:E76"/>
    <mergeCell ref="D77:E77"/>
    <mergeCell ref="D53:E53"/>
    <mergeCell ref="D54:E54"/>
    <mergeCell ref="D55:E55"/>
    <mergeCell ref="D56:E56"/>
    <mergeCell ref="D74:E74"/>
    <mergeCell ref="D75:E75"/>
    <mergeCell ref="D62:E62"/>
    <mergeCell ref="B71:F71"/>
    <mergeCell ref="B45:F45"/>
    <mergeCell ref="B44:C44"/>
    <mergeCell ref="D64:E64"/>
    <mergeCell ref="D107:G107"/>
    <mergeCell ref="D98:G98"/>
    <mergeCell ref="D94:E94"/>
    <mergeCell ref="D73:E73"/>
    <mergeCell ref="D91:E91"/>
    <mergeCell ref="D92:E92"/>
    <mergeCell ref="D93:E93"/>
    <mergeCell ref="D85:E85"/>
    <mergeCell ref="D86:E86"/>
    <mergeCell ref="D87:E87"/>
    <mergeCell ref="D88:E88"/>
    <mergeCell ref="D89:E89"/>
    <mergeCell ref="D90:E90"/>
    <mergeCell ref="D79:E79"/>
    <mergeCell ref="D80:E80"/>
    <mergeCell ref="D81:E81"/>
    <mergeCell ref="D102:G102"/>
    <mergeCell ref="D103:G103"/>
    <mergeCell ref="D104:G104"/>
    <mergeCell ref="D105:G105"/>
    <mergeCell ref="D106:G106"/>
    <mergeCell ref="D47:E47"/>
    <mergeCell ref="D48:E48"/>
    <mergeCell ref="D51:E51"/>
    <mergeCell ref="D52:E52"/>
    <mergeCell ref="D82:E82"/>
    <mergeCell ref="D78:E78"/>
    <mergeCell ref="D57:E57"/>
    <mergeCell ref="D58:E58"/>
    <mergeCell ref="D59:E59"/>
    <mergeCell ref="D60:E60"/>
    <mergeCell ref="D61:E61"/>
    <mergeCell ref="D69:E69"/>
    <mergeCell ref="D63:E63"/>
    <mergeCell ref="D65:E65"/>
    <mergeCell ref="D66:E66"/>
    <mergeCell ref="D67:E67"/>
    <mergeCell ref="D68:E68"/>
    <mergeCell ref="D95:F95"/>
    <mergeCell ref="D83:E83"/>
    <mergeCell ref="D84:E84"/>
  </mergeCells>
  <dataValidations count="11">
    <dataValidation type="date" operator="greaterThan" allowBlank="1" showErrorMessage="1" errorTitle="Curso no puntuable" error="La fecha introducida indica que este curso ha de ser baremado en el bloque de cursos anteriores a 1/1/2013_x000a_" promptTitle="Curso" prompt="Indique la fecha de curso en formato DD/MM/AAAA_x000a_" sqref="F47:F70 F73:F94">
      <formula1>41275</formula1>
    </dataValidation>
    <dataValidation operator="greaterThan" allowBlank="1" showInputMessage="1" showErrorMessage="1" sqref="G18:G29 G16"/>
    <dataValidation type="date" operator="greaterThan" allowBlank="1" showInputMessage="1" showErrorMessage="1" errorTitle="Curso no puntuable" error="La fecha introducida indica que este curso ha de ser baremado en el bloque de cursos anteriores a 1/1/2013_x000a_" promptTitle="Curso" prompt="Indique la fecha de curso en formato DD/MM/AAAA_x000a_" sqref="D70 D95">
      <formula1>41275</formula1>
    </dataValidation>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70 B95">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73:C95 C47:C70"/>
    <dataValidation type="whole" allowBlank="1" showInputMessage="1" showErrorMessage="1" errorTitle="Curso no válido" error="El curso no cumple con el número de horas mínimo para ser valorado." promptTitle="Duración del curso" prompt="Introduzca número de horas del curso." sqref="G73:G94 G47:G69">
      <formula1>15</formula1>
      <formula2>5000</formula2>
    </dataValidation>
    <dataValidation allowBlank="1" showInputMessage="1" showErrorMessage="1" promptTitle="Introcuzca número de documento" prompt="En caso de que el certificado o título no figure en el expediente personal en RRHH, se deberá aportar los documentos acompañando esta baremación, en el que deberá aportar el número de orden:_x000a_" sqref="C36"/>
    <dataValidation type="whole" allowBlank="1" showInputMessage="1" showErrorMessage="1" promptTitle="Introcuzca número de documento" prompt="El campo sólo admite números enteros. " sqref="B36 B40:B41">
      <formula1>1</formula1>
      <formula2>200</formula2>
    </dataValidation>
    <dataValidation type="whole" allowBlank="1" showInputMessage="1" showErrorMessage="1" promptTitle="Introcuzca número de documento" prompt="El campo sólo admite números enteros. _x000a_" sqref="B39 B47:B69 B73:B94 B102:B107">
      <formula1>1</formula1>
      <formula2>200</formula2>
    </dataValidation>
    <dataValidation allowBlank="1" showInputMessage="1" showErrorMessage="1" promptTitle="Denominación idioma comunitario" prompt="Imprescindible acompañar el certificado del idioma cuando no obre en su expediente personal e identificar con número de documento al subir a sede electrónica. Ejemplo para nombrar al documento al subir a sede: &quot;3. Inglés.pdf&quot;" sqref="C102:C107"/>
    <dataValidation operator="greaterThan" allowBlank="1" showInputMessage="1" showErrorMessage="1" errorTitle="Curso no puntuable" error="La fecha introducida indica que este curso ha de ser baremado en el bloque de cursos anteriores a 1/1/2013_x000a_" promptTitle="Curso" prompt="Indique la fecha de curso en formato DD/MM/AAAA_x000a_" sqref="D47:E69 D73:E94"/>
  </dataValidations>
  <pageMargins left="0.7" right="0.7" top="0.75" bottom="0.75" header="0.3" footer="0.3"/>
  <pageSetup paperSize="9" orientation="portrait" r:id="rId1"/>
  <ignoredErrors>
    <ignoredError sqref="H43" evalError="1"/>
    <ignoredError sqref="H103 H106" formula="1"/>
    <ignoredError sqref="G95 G70" unlockedFormula="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Grado consolidado" prompt="Elija una de las dos opciones disponibles.">
          <x14:formula1>
            <xm:f>Hoja2!$A$3:$A$5</xm:f>
          </x14:formula1>
          <xm:sqref>C31</xm:sqref>
        </x14:dataValidation>
        <x14:dataValidation type="list" allowBlank="1" showInputMessage="1" showErrorMessage="1" promptTitle="Titulación" prompt="Selección nivel titulación">
          <x14:formula1>
            <xm:f>Hoja2!$A$25:$A$29</xm:f>
          </x14:formula1>
          <xm:sqref>D39:G41</xm:sqref>
        </x14:dataValidation>
        <x14:dataValidation type="list" allowBlank="1" showInputMessage="1" showErrorMessage="1" promptTitle="Titulación Valenciano" prompt="Selección nivel de titulación">
          <x14:formula1>
            <xm:f>Hoja2!$A$9:$A$14</xm:f>
          </x14:formula1>
          <xm:sqref>D98:G98</xm:sqref>
        </x14:dataValidation>
        <x14:dataValidation type="list" allowBlank="1" showInputMessage="1" showErrorMessage="1" promptTitle="Idioma comunitario" prompt="Elija de la lista desplegable">
          <x14:formula1>
            <xm:f>Hoja2!$A$17:$A$22</xm:f>
          </x14:formula1>
          <xm:sqref>D102:G107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0"/>
  <sheetViews>
    <sheetView topLeftCell="A7" workbookViewId="0">
      <selection activeCell="A28" sqref="A28"/>
    </sheetView>
  </sheetViews>
  <sheetFormatPr baseColWidth="10" defaultRowHeight="12.75" customHeight="1" x14ac:dyDescent="0.25"/>
  <cols>
    <col min="1" max="1" width="109.7109375" customWidth="1"/>
  </cols>
  <sheetData>
    <row r="2" spans="1:2" ht="12.75" customHeight="1" x14ac:dyDescent="0.25">
      <c r="A2" s="54" t="s">
        <v>25</v>
      </c>
      <c r="B2" s="55"/>
    </row>
    <row r="3" spans="1:2" ht="12.75" customHeight="1" x14ac:dyDescent="0.25">
      <c r="A3" t="s">
        <v>10</v>
      </c>
      <c r="B3" s="62">
        <v>0</v>
      </c>
    </row>
    <row r="4" spans="1:2" ht="12.75" customHeight="1" x14ac:dyDescent="0.25">
      <c r="A4" s="57" t="s">
        <v>35</v>
      </c>
      <c r="B4" s="61">
        <v>0.28499999999999998</v>
      </c>
    </row>
    <row r="5" spans="1:2" ht="12.75" customHeight="1" x14ac:dyDescent="0.25">
      <c r="A5" s="57" t="s">
        <v>36</v>
      </c>
      <c r="B5" s="61">
        <v>0.46</v>
      </c>
    </row>
    <row r="6" spans="1:2" ht="12.75" customHeight="1" x14ac:dyDescent="0.25">
      <c r="B6" s="56"/>
    </row>
    <row r="7" spans="1:2" ht="12.75" customHeight="1" x14ac:dyDescent="0.25">
      <c r="B7" s="56"/>
    </row>
    <row r="8" spans="1:2" ht="12.75" customHeight="1" x14ac:dyDescent="0.25">
      <c r="A8" s="58" t="s">
        <v>26</v>
      </c>
      <c r="B8" s="59"/>
    </row>
    <row r="9" spans="1:2" ht="12.75" customHeight="1" x14ac:dyDescent="0.25">
      <c r="A9" t="s">
        <v>10</v>
      </c>
      <c r="B9" s="60">
        <v>0</v>
      </c>
    </row>
    <row r="10" spans="1:2" ht="12.75" customHeight="1" x14ac:dyDescent="0.25">
      <c r="A10" t="s">
        <v>37</v>
      </c>
      <c r="B10" s="60">
        <v>0.6</v>
      </c>
    </row>
    <row r="11" spans="1:2" ht="12.75" customHeight="1" x14ac:dyDescent="0.25">
      <c r="A11" t="s">
        <v>38</v>
      </c>
      <c r="B11" s="60">
        <v>0.5</v>
      </c>
    </row>
    <row r="12" spans="1:2" ht="12.75" customHeight="1" x14ac:dyDescent="0.25">
      <c r="A12" t="s">
        <v>27</v>
      </c>
      <c r="B12" s="60">
        <v>0.4</v>
      </c>
    </row>
    <row r="13" spans="1:2" ht="12.75" customHeight="1" x14ac:dyDescent="0.25">
      <c r="A13" t="s">
        <v>39</v>
      </c>
      <c r="B13" s="60">
        <v>0.3</v>
      </c>
    </row>
    <row r="14" spans="1:2" ht="12.75" customHeight="1" x14ac:dyDescent="0.25">
      <c r="A14" t="s">
        <v>40</v>
      </c>
      <c r="B14" s="60">
        <v>0.15</v>
      </c>
    </row>
    <row r="15" spans="1:2" ht="12.75" customHeight="1" x14ac:dyDescent="0.25">
      <c r="B15" s="56"/>
    </row>
    <row r="16" spans="1:2" ht="12.75" customHeight="1" x14ac:dyDescent="0.25">
      <c r="A16" s="58" t="s">
        <v>28</v>
      </c>
      <c r="B16" s="55"/>
    </row>
    <row r="17" spans="1:2" ht="12.75" customHeight="1" x14ac:dyDescent="0.25">
      <c r="A17" t="s">
        <v>10</v>
      </c>
      <c r="B17" s="60">
        <v>0</v>
      </c>
    </row>
    <row r="18" spans="1:2" ht="12.75" customHeight="1" x14ac:dyDescent="0.25">
      <c r="A18" t="s">
        <v>29</v>
      </c>
      <c r="B18" s="60">
        <v>0.6</v>
      </c>
    </row>
    <row r="19" spans="1:2" ht="12.75" customHeight="1" x14ac:dyDescent="0.25">
      <c r="A19" t="s">
        <v>30</v>
      </c>
      <c r="B19" s="60">
        <v>0.5</v>
      </c>
    </row>
    <row r="20" spans="1:2" ht="12.75" customHeight="1" x14ac:dyDescent="0.25">
      <c r="A20" t="s">
        <v>31</v>
      </c>
      <c r="B20" s="60">
        <v>0.4</v>
      </c>
    </row>
    <row r="21" spans="1:2" ht="12.75" customHeight="1" x14ac:dyDescent="0.25">
      <c r="A21" t="s">
        <v>32</v>
      </c>
      <c r="B21" s="60">
        <v>0.3</v>
      </c>
    </row>
    <row r="22" spans="1:2" ht="12.75" customHeight="1" x14ac:dyDescent="0.25">
      <c r="A22" t="s">
        <v>33</v>
      </c>
      <c r="B22" s="60">
        <v>0.2</v>
      </c>
    </row>
    <row r="23" spans="1:2" ht="12.75" customHeight="1" x14ac:dyDescent="0.25">
      <c r="B23" s="56"/>
    </row>
    <row r="24" spans="1:2" ht="12.75" customHeight="1" x14ac:dyDescent="0.25">
      <c r="A24" s="58" t="s">
        <v>34</v>
      </c>
      <c r="B24" s="59"/>
    </row>
    <row r="25" spans="1:2" ht="12.75" customHeight="1" x14ac:dyDescent="0.25">
      <c r="A25" t="s">
        <v>10</v>
      </c>
      <c r="B25" s="60">
        <v>0</v>
      </c>
    </row>
    <row r="26" spans="1:2" ht="12.75" customHeight="1" x14ac:dyDescent="0.25">
      <c r="A26" t="s">
        <v>41</v>
      </c>
      <c r="B26" s="60">
        <v>0.6</v>
      </c>
    </row>
    <row r="27" spans="1:2" ht="12.75" customHeight="1" x14ac:dyDescent="0.25">
      <c r="A27" t="s">
        <v>42</v>
      </c>
      <c r="B27" s="60">
        <v>0.45</v>
      </c>
    </row>
    <row r="28" spans="1:2" ht="12.75" customHeight="1" x14ac:dyDescent="0.25">
      <c r="A28" t="s">
        <v>46</v>
      </c>
      <c r="B28" s="60">
        <v>0.3</v>
      </c>
    </row>
    <row r="29" spans="1:2" ht="12.75" customHeight="1" x14ac:dyDescent="0.25">
      <c r="A29" t="s">
        <v>43</v>
      </c>
      <c r="B29" s="60">
        <v>0.15</v>
      </c>
    </row>
    <row r="30" spans="1:2" ht="12.75" customHeight="1" x14ac:dyDescent="0.25">
      <c r="B30" s="6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AUTOBAREMACIÓN</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LIVIA BELMONTE COMPANY</dc:creator>
  <cp:lastModifiedBy>LIVIA BELMONTE COMPANY</cp:lastModifiedBy>
  <cp:lastPrinted>2024-12-12T10:50:10Z</cp:lastPrinted>
  <dcterms:created xsi:type="dcterms:W3CDTF">2024-12-12T08:21:49Z</dcterms:created>
  <dcterms:modified xsi:type="dcterms:W3CDTF">2024-12-18T09:32:50Z</dcterms:modified>
</cp:coreProperties>
</file>